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>
    <definedName name="_xlnm.Print_Titles" localSheetId="0">'прилож.2'!$15:$16</definedName>
  </definedNames>
  <calcPr fullCalcOnLoad="1"/>
</workbook>
</file>

<file path=xl/sharedStrings.xml><?xml version="1.0" encoding="utf-8"?>
<sst xmlns="http://schemas.openxmlformats.org/spreadsheetml/2006/main" count="97" uniqueCount="94">
  <si>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</si>
  <si>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</si>
  <si>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</si>
  <si>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</si>
  <si>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</si>
  <si>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</si>
  <si>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</si>
  <si>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</si>
  <si>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</si>
  <si>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</si>
  <si>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</si>
  <si>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</si>
  <si>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</si>
  <si>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</si>
  <si>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</si>
  <si>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</si>
  <si>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</si>
  <si>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</si>
  <si>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</si>
  <si>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</si>
  <si>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</si>
  <si>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</si>
  <si>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</si>
  <si>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</si>
  <si>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</si>
  <si>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</si>
  <si>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Гостицкое сельское поселение</t>
  </si>
  <si>
    <t>Налоговые и неналоговые доходы</t>
  </si>
  <si>
    <t xml:space="preserve"> 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</si>
  <si>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</si>
  <si>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</si>
  <si>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Платежи, взимаемые организациями поселений за выполнение определенных функций
</t>
  </si>
  <si>
    <t xml:space="preserve"> Прочие неналоговые доходы</t>
  </si>
  <si>
    <t xml:space="preserve"> Государственная пошлина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</si>
  <si>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</si>
  <si>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</si>
  <si>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</si>
  <si>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                                                                         Приложение  3</t>
  </si>
  <si>
    <t xml:space="preserve">                      по кодам классификации доходов бюджетов</t>
  </si>
  <si>
    <t xml:space="preserve">                                   Доходы бюджета муниципального образования Гостицкое сельское поселение </t>
  </si>
  <si>
    <t xml:space="preserve"> 000 1 00 00000 00 0000 000 </t>
  </si>
  <si>
    <t xml:space="preserve"> 000 1 01 00000 00 0000 000  </t>
  </si>
  <si>
    <t xml:space="preserve"> 000 1 01 02000 01 0000 110 </t>
  </si>
  <si>
    <t xml:space="preserve"> 000 1 05 00000 00 0000 000 </t>
  </si>
  <si>
    <t xml:space="preserve"> 000 1 05 03000 01 0000 110</t>
  </si>
  <si>
    <t xml:space="preserve"> 000 1 06 00000 00 0000 000  </t>
  </si>
  <si>
    <t xml:space="preserve"> 000 1 06 01000 00 0000 110</t>
  </si>
  <si>
    <t xml:space="preserve"> 000 1 06 04000 02 0000 110</t>
  </si>
  <si>
    <t xml:space="preserve"> 000 1 06 06000 00 0000 110</t>
  </si>
  <si>
    <t xml:space="preserve"> 000 1 08 00000 00 0000 000</t>
  </si>
  <si>
    <t>исполнено       тыс. руб.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</si>
  <si>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</si>
  <si>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</si>
  <si>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на мероприятия по приведению в нормативное состояние автомобильных дорог местного значения </t>
  </si>
  <si>
    <t xml:space="preserve"> на софинансирование объектов кап.строительства, раб.проекта строительства КОС</t>
  </si>
  <si>
    <t xml:space="preserve">   на обеспечение мероприятий по капитальному  ремонту многоквартирных домов за счет средств Фонда содействия реформированию ЖКХ</t>
  </si>
  <si>
    <t xml:space="preserve">   на обеспечение мероприятий по капитальному  ремонту многоквартирных домов за счет средств областного бюджета </t>
  </si>
  <si>
    <t xml:space="preserve">   на проведение работ по установке внутридомовых приборов учета в рамках региональной адресной программы</t>
  </si>
  <si>
    <t xml:space="preserve"> на выполнение мероприятий ДЦП "Развитие информационного общества ЛО на 2011-2013 гг." </t>
  </si>
  <si>
    <t xml:space="preserve"> на выполнение полномочий по осуществлению первичного воинского учета </t>
  </si>
  <si>
    <t xml:space="preserve"> на осуществление  мероприятий по развитию общественной инфраструктуры</t>
  </si>
  <si>
    <t xml:space="preserve"> на проведение неотложных работ по обеспечению устойчивого функционирования объектов коммунального хозяйства при подготовке к предстоящему отопительному сезону</t>
  </si>
  <si>
    <t xml:space="preserve"> на финансирование расходов по предоставлению субсидий на оплату жилого помещения и коммунальных услуг населению</t>
  </si>
  <si>
    <t xml:space="preserve"> на финансирование мероприятий  в рамках реализации ДЦП "Развитие агропромышленного комплекса Сланцевского муниципального района на 2011-2014 годы</t>
  </si>
  <si>
    <t xml:space="preserve"> на финансирование расходов на разработку генеральных планов поселений и правил землепользования и застройки   </t>
  </si>
  <si>
    <t xml:space="preserve"> на мероприятия, связанные с 70-й годовщиной образования Сланцевского района Ленинградской области (резервный  фонд Правительства ЛО)</t>
  </si>
  <si>
    <t xml:space="preserve">  на выполнение неотложных мероприятий по устойчивому функционированию объектов ЖКХ</t>
  </si>
  <si>
    <t xml:space="preserve">            Сланцевского муниципального района Ленинградской области за 2011 год</t>
  </si>
  <si>
    <t xml:space="preserve"> Невыясненные поступления, зачисляемые в бюджеты поселений</t>
  </si>
  <si>
    <t xml:space="preserve"> 000 1 08 04020 01 0000 110</t>
  </si>
  <si>
    <t xml:space="preserve"> 000 1 11 00000 00 0000 000</t>
  </si>
  <si>
    <t xml:space="preserve"> 000 1 11 05000 00 0000 120</t>
  </si>
  <si>
    <t xml:space="preserve"> 000 1 11 05010 10 0000 120</t>
  </si>
  <si>
    <t xml:space="preserve"> 000 1 11 05035 10 0000 120</t>
  </si>
  <si>
    <t xml:space="preserve"> 000 1 13 00000 00 0000 000</t>
  </si>
  <si>
    <t xml:space="preserve"> 000 1 13 03000 00 0000 130</t>
  </si>
  <si>
    <t xml:space="preserve"> 000 1 14 00000 00 0000 000</t>
  </si>
  <si>
    <t xml:space="preserve"> 000 1 14 02000 00 0000 000</t>
  </si>
  <si>
    <t xml:space="preserve"> 000 1 14 06000 00 0000 430</t>
  </si>
  <si>
    <t xml:space="preserve"> 000 1 15 00000 00 0000 000</t>
  </si>
  <si>
    <t xml:space="preserve"> 000 1 15 02050 10 0000 140 </t>
  </si>
  <si>
    <t xml:space="preserve"> 000 1 17 00000 00 0000 000</t>
  </si>
  <si>
    <t xml:space="preserve"> 000 1 17 01050 10 0000 180</t>
  </si>
  <si>
    <t xml:space="preserve"> 000 1 17 05050 10 0000 180</t>
  </si>
  <si>
    <t xml:space="preserve"> 000 2 00 00000 00 0000 000</t>
  </si>
  <si>
    <t xml:space="preserve"> 000 2 02 00000 00 0000 000</t>
  </si>
  <si>
    <t xml:space="preserve"> 000 2 02 01000 00 0000 151</t>
  </si>
  <si>
    <t xml:space="preserve"> в том числе</t>
  </si>
  <si>
    <t xml:space="preserve"> 000 2 02 02000 00 0000 151</t>
  </si>
  <si>
    <t xml:space="preserve"> 000 2 02 03000 00 0000 151</t>
  </si>
  <si>
    <t xml:space="preserve"> 000 2 02 04000 00 0000 151</t>
  </si>
  <si>
    <t xml:space="preserve"> Прочие неналоговые доходы бюджетов поселений</t>
  </si>
  <si>
    <t xml:space="preserve">  Итого доходов</t>
  </si>
  <si>
    <t xml:space="preserve">                                                                          от  16.05.2012                     № 166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</si>
</sst>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2" xfId="0" applyFont="1" applyBorder="1" applyAlignment="1">
      <alignment vertical="justify"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171" fontId="0" fillId="0" borderId="3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5" fillId="0" borderId="4" xfId="0" applyFont="1" applyBorder="1" applyAlignment="1">
      <alignment/>
    </xf>
    <xf numFmtId="171" fontId="5" fillId="0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2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71" fontId="6" fillId="0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Fill="1" applyBorder="1" applyAlignment="1">
      <alignment/>
    </xf>
    <xf numFmtId="171" fontId="0" fillId="0" borderId="6" xfId="0" applyNumberFormat="1" applyFill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71" fontId="2" fillId="0" borderId="2" xfId="0" applyNumberFormat="1" applyFont="1" applyFill="1" applyBorder="1" applyAlignment="1">
      <alignment horizontal="right" wrapText="1"/>
    </xf>
    <xf numFmtId="171" fontId="2" fillId="0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10" xfId="0" applyFill="1" applyBorder="1" applyAlignment="1">
      <alignment wrapText="1"/>
    </xf>
    <xf numFmtId="171" fontId="0" fillId="0" borderId="10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65" fontId="2" fillId="0" borderId="20" xfId="0" applyNumberFormat="1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25.375" style="0" customWidth="1"/>
    <col min="2" max="2" width="76.375" style="0" customWidth="1"/>
    <col min="3" max="3" width="14.125" style="14" hidden="1" customWidth="1"/>
    <col min="4" max="4" width="13.125" style="0" customWidth="1"/>
  </cols>
  <sheetData>
    <row r="2" ht="12.75">
      <c r="D2" s="21" t="s">
        <v>37</v>
      </c>
    </row>
    <row r="3" ht="12.75">
      <c r="D3" s="21" t="s">
        <v>1</v>
      </c>
    </row>
    <row r="4" ht="12.75">
      <c r="D4" s="21" t="s">
        <v>2</v>
      </c>
    </row>
    <row r="5" ht="12.75">
      <c r="D5" s="21" t="s">
        <v>26</v>
      </c>
    </row>
    <row r="6" ht="12.75">
      <c r="D6" s="21" t="s">
        <v>3</v>
      </c>
    </row>
    <row r="7" ht="12.75">
      <c r="D7" s="21" t="s">
        <v>4</v>
      </c>
    </row>
    <row r="8" ht="12.75">
      <c r="D8" s="22" t="s">
        <v>93</v>
      </c>
    </row>
    <row r="9" ht="12.75">
      <c r="B9" s="3"/>
    </row>
    <row r="11" spans="1:4" ht="14.25">
      <c r="A11" s="60" t="s">
        <v>39</v>
      </c>
      <c r="B11" s="60"/>
      <c r="C11" s="60"/>
      <c r="D11" s="61"/>
    </row>
    <row r="12" spans="1:4" ht="14.25">
      <c r="A12" s="62" t="s">
        <v>67</v>
      </c>
      <c r="B12" s="62"/>
      <c r="C12" s="62"/>
      <c r="D12" s="63"/>
    </row>
    <row r="13" spans="2:4" ht="14.25">
      <c r="B13" s="60" t="s">
        <v>38</v>
      </c>
      <c r="C13" s="61"/>
      <c r="D13" s="61"/>
    </row>
    <row r="14" spans="2:4" ht="15" thickBot="1">
      <c r="B14" s="4"/>
      <c r="D14" s="23"/>
    </row>
    <row r="15" spans="1:4" ht="12.75" customHeight="1">
      <c r="A15" s="64" t="s">
        <v>5</v>
      </c>
      <c r="B15" s="66" t="s">
        <v>6</v>
      </c>
      <c r="C15" s="68" t="s">
        <v>0</v>
      </c>
      <c r="D15" s="58" t="s">
        <v>50</v>
      </c>
    </row>
    <row r="16" spans="1:4" ht="13.5" thickBot="1">
      <c r="A16" s="65"/>
      <c r="B16" s="67"/>
      <c r="C16" s="69"/>
      <c r="D16" s="59"/>
    </row>
    <row r="17" spans="1:4" ht="15">
      <c r="A17" s="46" t="s">
        <v>40</v>
      </c>
      <c r="B17" s="47" t="s">
        <v>27</v>
      </c>
      <c r="C17" s="48">
        <f>C18+C20+C22+C26+C28+C32+C34+C37++C39</f>
        <v>4447.599999999999</v>
      </c>
      <c r="D17" s="49">
        <f>D18+D20+D22+D26+D28+D32+D34+D37+D39</f>
        <v>3848.100000000001</v>
      </c>
    </row>
    <row r="18" spans="1:4" ht="12.75">
      <c r="A18" s="29" t="s">
        <v>41</v>
      </c>
      <c r="B18" s="5" t="s">
        <v>7</v>
      </c>
      <c r="C18" s="15">
        <f>SUM(C19:C19)</f>
        <v>695.3</v>
      </c>
      <c r="D18" s="30">
        <f>SUM(D19:D19)</f>
        <v>708.1</v>
      </c>
    </row>
    <row r="19" spans="1:4" ht="12.75">
      <c r="A19" s="31" t="s">
        <v>42</v>
      </c>
      <c r="B19" s="1" t="s">
        <v>8</v>
      </c>
      <c r="C19" s="16">
        <f>607.3+40+20+28</f>
        <v>695.3</v>
      </c>
      <c r="D19" s="32">
        <v>708.1</v>
      </c>
    </row>
    <row r="20" spans="1:4" ht="12.75">
      <c r="A20" s="29" t="s">
        <v>43</v>
      </c>
      <c r="B20" s="5" t="s">
        <v>9</v>
      </c>
      <c r="C20" s="15">
        <f>SUM(C21:C21)</f>
        <v>1.4</v>
      </c>
      <c r="D20" s="30">
        <f>SUM(D21:D21)</f>
        <v>1.3</v>
      </c>
    </row>
    <row r="21" spans="1:4" ht="12.75">
      <c r="A21" s="31" t="s">
        <v>44</v>
      </c>
      <c r="B21" s="1" t="s">
        <v>10</v>
      </c>
      <c r="C21" s="16">
        <f>4.3-2.9</f>
        <v>1.4</v>
      </c>
      <c r="D21" s="32">
        <v>1.3</v>
      </c>
    </row>
    <row r="22" spans="1:4" ht="12.75">
      <c r="A22" s="29" t="s">
        <v>45</v>
      </c>
      <c r="B22" s="5" t="s">
        <v>11</v>
      </c>
      <c r="C22" s="15">
        <f>SUM(C23:C25)</f>
        <v>1189.6</v>
      </c>
      <c r="D22" s="30">
        <f>SUM(D23:D25)</f>
        <v>1083.9</v>
      </c>
    </row>
    <row r="23" spans="1:5" ht="12.75">
      <c r="A23" s="33" t="s">
        <v>46</v>
      </c>
      <c r="B23" s="6" t="s">
        <v>12</v>
      </c>
      <c r="C23" s="17">
        <f>1.9+45+26+7.1+10</f>
        <v>90</v>
      </c>
      <c r="D23" s="34">
        <v>79.4</v>
      </c>
      <c r="E23" s="7"/>
    </row>
    <row r="24" spans="1:4" ht="12.75">
      <c r="A24" s="35" t="s">
        <v>47</v>
      </c>
      <c r="B24" s="6" t="s">
        <v>28</v>
      </c>
      <c r="C24" s="17">
        <f>449+20+31.4</f>
        <v>500.4</v>
      </c>
      <c r="D24" s="34">
        <v>513.1</v>
      </c>
    </row>
    <row r="25" spans="1:4" ht="12.75">
      <c r="A25" s="31" t="s">
        <v>48</v>
      </c>
      <c r="B25" s="1" t="s">
        <v>13</v>
      </c>
      <c r="C25" s="16">
        <f>379.2+220</f>
        <v>599.2</v>
      </c>
      <c r="D25" s="32">
        <v>491.4</v>
      </c>
    </row>
    <row r="26" spans="1:4" ht="12.75">
      <c r="A26" s="29" t="s">
        <v>49</v>
      </c>
      <c r="B26" s="5" t="s">
        <v>33</v>
      </c>
      <c r="C26" s="15">
        <f>C27</f>
        <v>26.6</v>
      </c>
      <c r="D26" s="30">
        <f>D27</f>
        <v>24.2</v>
      </c>
    </row>
    <row r="27" spans="1:4" ht="38.25">
      <c r="A27" s="36" t="s">
        <v>69</v>
      </c>
      <c r="B27" s="2" t="s">
        <v>36</v>
      </c>
      <c r="C27" s="20">
        <v>26.6</v>
      </c>
      <c r="D27" s="37">
        <v>24.2</v>
      </c>
    </row>
    <row r="28" spans="1:4" ht="25.5">
      <c r="A28" s="29" t="s">
        <v>70</v>
      </c>
      <c r="B28" s="5" t="s">
        <v>14</v>
      </c>
      <c r="C28" s="18">
        <f>C29</f>
        <v>1806.3999999999999</v>
      </c>
      <c r="D28" s="38">
        <f>D29</f>
        <v>1318.4</v>
      </c>
    </row>
    <row r="29" spans="1:4" ht="63.75">
      <c r="A29" s="39" t="s">
        <v>71</v>
      </c>
      <c r="B29" s="10" t="s">
        <v>29</v>
      </c>
      <c r="C29" s="19">
        <f>C30+C31</f>
        <v>1806.3999999999999</v>
      </c>
      <c r="D29" s="40">
        <f>D30+D31</f>
        <v>1318.4</v>
      </c>
    </row>
    <row r="30" spans="1:4" ht="51">
      <c r="A30" s="31" t="s">
        <v>72</v>
      </c>
      <c r="B30" s="24" t="s">
        <v>51</v>
      </c>
      <c r="C30" s="16">
        <f>600-16.5</f>
        <v>583.5</v>
      </c>
      <c r="D30" s="32">
        <v>435.5</v>
      </c>
    </row>
    <row r="31" spans="1:4" ht="38.25">
      <c r="A31" s="41" t="s">
        <v>73</v>
      </c>
      <c r="B31" s="2" t="s">
        <v>19</v>
      </c>
      <c r="C31" s="20">
        <f>399.3+100+70+100+76.3+477.3</f>
        <v>1222.8999999999999</v>
      </c>
      <c r="D31" s="37">
        <v>882.9</v>
      </c>
    </row>
    <row r="32" spans="1:4" ht="12.75">
      <c r="A32" s="42" t="s">
        <v>74</v>
      </c>
      <c r="B32" s="43" t="s">
        <v>34</v>
      </c>
      <c r="C32" s="15">
        <f>C33</f>
        <v>40</v>
      </c>
      <c r="D32" s="30">
        <f>D33</f>
        <v>32.9</v>
      </c>
    </row>
    <row r="33" spans="1:4" ht="12.75">
      <c r="A33" s="35" t="s">
        <v>75</v>
      </c>
      <c r="B33" s="13" t="s">
        <v>35</v>
      </c>
      <c r="C33" s="20">
        <f>15.2+17.8+7</f>
        <v>40</v>
      </c>
      <c r="D33" s="37">
        <v>32.9</v>
      </c>
    </row>
    <row r="34" spans="1:4" ht="12.75">
      <c r="A34" s="42" t="s">
        <v>76</v>
      </c>
      <c r="B34" s="8" t="s">
        <v>15</v>
      </c>
      <c r="C34" s="18">
        <f>SUM(C36+C35)</f>
        <v>559</v>
      </c>
      <c r="D34" s="38">
        <f>SUM(D36+D35)</f>
        <v>553.2</v>
      </c>
    </row>
    <row r="35" spans="1:4" ht="51">
      <c r="A35" s="44" t="s">
        <v>77</v>
      </c>
      <c r="B35" s="9" t="s">
        <v>52</v>
      </c>
      <c r="C35" s="20">
        <f>549.5+0.5</f>
        <v>550</v>
      </c>
      <c r="D35" s="37">
        <f>549.5+0.5</f>
        <v>550</v>
      </c>
    </row>
    <row r="36" spans="1:4" ht="38.25">
      <c r="A36" s="44" t="s">
        <v>78</v>
      </c>
      <c r="B36" s="9" t="s">
        <v>30</v>
      </c>
      <c r="C36" s="16">
        <f>75-26-40</f>
        <v>9</v>
      </c>
      <c r="D36" s="32">
        <v>3.2</v>
      </c>
    </row>
    <row r="37" spans="1:5" ht="12.75">
      <c r="A37" s="42" t="s">
        <v>79</v>
      </c>
      <c r="B37" s="8" t="s">
        <v>16</v>
      </c>
      <c r="C37" s="15">
        <f>C38</f>
        <v>4</v>
      </c>
      <c r="D37" s="30">
        <f>D38</f>
        <v>0.6</v>
      </c>
      <c r="E37" s="7"/>
    </row>
    <row r="38" spans="1:4" ht="12" customHeight="1">
      <c r="A38" s="35" t="s">
        <v>80</v>
      </c>
      <c r="B38" s="11" t="s">
        <v>31</v>
      </c>
      <c r="C38" s="20">
        <v>4</v>
      </c>
      <c r="D38" s="37">
        <v>0.6</v>
      </c>
    </row>
    <row r="39" spans="1:4" ht="12.75">
      <c r="A39" s="42" t="s">
        <v>81</v>
      </c>
      <c r="B39" s="8" t="s">
        <v>32</v>
      </c>
      <c r="C39" s="15">
        <f>SUM(C40:C41)</f>
        <v>125.3</v>
      </c>
      <c r="D39" s="30">
        <f>SUM(D40:D41)</f>
        <v>125.5</v>
      </c>
    </row>
    <row r="40" spans="1:4" s="3" customFormat="1" ht="12.75">
      <c r="A40" s="35" t="s">
        <v>82</v>
      </c>
      <c r="B40" s="28" t="s">
        <v>68</v>
      </c>
      <c r="C40" s="20">
        <v>0</v>
      </c>
      <c r="D40" s="37">
        <v>2.2</v>
      </c>
    </row>
    <row r="41" spans="1:4" s="3" customFormat="1" ht="12.75">
      <c r="A41" s="35" t="s">
        <v>83</v>
      </c>
      <c r="B41" s="28" t="s">
        <v>91</v>
      </c>
      <c r="C41" s="20">
        <v>125.3</v>
      </c>
      <c r="D41" s="37">
        <v>123.3</v>
      </c>
    </row>
    <row r="42" spans="1:4" ht="12.75">
      <c r="A42" s="42" t="s">
        <v>84</v>
      </c>
      <c r="B42" s="8" t="s">
        <v>17</v>
      </c>
      <c r="C42" s="15">
        <f>C44+C47+C54+C56</f>
        <v>21459.2</v>
      </c>
      <c r="D42" s="30">
        <f>D44+D47+D54+D56</f>
        <v>20067.8</v>
      </c>
    </row>
    <row r="43" spans="1:4" ht="12.75">
      <c r="A43" s="42" t="s">
        <v>85</v>
      </c>
      <c r="B43" s="8" t="s">
        <v>18</v>
      </c>
      <c r="C43" s="15">
        <f>C44+C47+C54+C56</f>
        <v>21459.2</v>
      </c>
      <c r="D43" s="30">
        <f>D44+D47+D54+D56</f>
        <v>20067.8</v>
      </c>
    </row>
    <row r="44" spans="1:4" ht="12.75">
      <c r="A44" s="44" t="s">
        <v>86</v>
      </c>
      <c r="B44" s="25" t="s">
        <v>20</v>
      </c>
      <c r="C44" s="16">
        <f>C45+C46</f>
        <v>3792.3999999999996</v>
      </c>
      <c r="D44" s="32">
        <f>D45+D46</f>
        <v>3792.3999999999996</v>
      </c>
    </row>
    <row r="45" spans="1:4" ht="12.75">
      <c r="A45" s="31" t="s">
        <v>87</v>
      </c>
      <c r="B45" s="26" t="s">
        <v>21</v>
      </c>
      <c r="C45" s="16">
        <v>3775.7</v>
      </c>
      <c r="D45" s="32">
        <v>3775.7</v>
      </c>
    </row>
    <row r="46" spans="1:4" ht="12.75">
      <c r="A46" s="31"/>
      <c r="B46" s="26" t="s">
        <v>22</v>
      </c>
      <c r="C46" s="16">
        <v>16.7</v>
      </c>
      <c r="D46" s="32">
        <v>16.7</v>
      </c>
    </row>
    <row r="47" spans="1:4" ht="12.75">
      <c r="A47" s="31" t="s">
        <v>88</v>
      </c>
      <c r="B47" s="26" t="s">
        <v>23</v>
      </c>
      <c r="C47" s="16">
        <f>SUM(C48:C53)</f>
        <v>6585</v>
      </c>
      <c r="D47" s="32">
        <f>SUM(D48:D53)</f>
        <v>5285</v>
      </c>
    </row>
    <row r="48" spans="1:4" ht="25.5">
      <c r="A48" s="31" t="s">
        <v>87</v>
      </c>
      <c r="B48" s="26" t="s">
        <v>53</v>
      </c>
      <c r="C48" s="27">
        <v>2500</v>
      </c>
      <c r="D48" s="45">
        <v>2500</v>
      </c>
    </row>
    <row r="49" spans="1:4" ht="12.75">
      <c r="A49" s="31"/>
      <c r="B49" s="26" t="s">
        <v>54</v>
      </c>
      <c r="C49" s="27">
        <v>2000</v>
      </c>
      <c r="D49" s="45">
        <v>700</v>
      </c>
    </row>
    <row r="50" spans="1:4" ht="25.5">
      <c r="A50" s="31"/>
      <c r="B50" s="26" t="s">
        <v>55</v>
      </c>
      <c r="C50" s="27">
        <v>910</v>
      </c>
      <c r="D50" s="45">
        <v>910</v>
      </c>
    </row>
    <row r="51" spans="1:4" ht="25.5">
      <c r="A51" s="31"/>
      <c r="B51" s="26" t="s">
        <v>56</v>
      </c>
      <c r="C51" s="27">
        <v>682.5</v>
      </c>
      <c r="D51" s="45">
        <v>682.5</v>
      </c>
    </row>
    <row r="52" spans="1:4" ht="25.5">
      <c r="A52" s="31"/>
      <c r="B52" s="26" t="s">
        <v>57</v>
      </c>
      <c r="C52" s="27">
        <v>480</v>
      </c>
      <c r="D52" s="45">
        <v>480</v>
      </c>
    </row>
    <row r="53" spans="1:4" s="12" customFormat="1" ht="25.5">
      <c r="A53" s="31"/>
      <c r="B53" s="26" t="s">
        <v>58</v>
      </c>
      <c r="C53" s="27">
        <v>12.5</v>
      </c>
      <c r="D53" s="45">
        <v>12.5</v>
      </c>
    </row>
    <row r="54" spans="1:4" ht="12.75">
      <c r="A54" s="31" t="s">
        <v>89</v>
      </c>
      <c r="B54" s="26" t="s">
        <v>24</v>
      </c>
      <c r="C54" s="27">
        <f>C55</f>
        <v>80.6</v>
      </c>
      <c r="D54" s="45">
        <f>D55</f>
        <v>80.6</v>
      </c>
    </row>
    <row r="55" spans="1:4" ht="12.75">
      <c r="A55" s="31" t="s">
        <v>87</v>
      </c>
      <c r="B55" s="26" t="s">
        <v>59</v>
      </c>
      <c r="C55" s="27">
        <v>80.6</v>
      </c>
      <c r="D55" s="45">
        <v>80.6</v>
      </c>
    </row>
    <row r="56" spans="1:4" ht="12.75">
      <c r="A56" s="31" t="s">
        <v>90</v>
      </c>
      <c r="B56" s="26" t="s">
        <v>25</v>
      </c>
      <c r="C56" s="27">
        <f>C59+C60+C61+C62+C57+C58+C63</f>
        <v>11001.2</v>
      </c>
      <c r="D56" s="45">
        <f>D59+D60+D61+D62+D57+D58+D63</f>
        <v>10909.8</v>
      </c>
    </row>
    <row r="57" spans="1:4" ht="12.75">
      <c r="A57" s="31" t="s">
        <v>87</v>
      </c>
      <c r="B57" s="26" t="s">
        <v>60</v>
      </c>
      <c r="C57" s="27">
        <v>185.2</v>
      </c>
      <c r="D57" s="45">
        <v>185.3</v>
      </c>
    </row>
    <row r="58" spans="1:4" ht="38.25">
      <c r="A58" s="31"/>
      <c r="B58" s="26" t="s">
        <v>61</v>
      </c>
      <c r="C58" s="27">
        <v>501</v>
      </c>
      <c r="D58" s="45">
        <v>501</v>
      </c>
    </row>
    <row r="59" spans="1:4" ht="25.5">
      <c r="A59" s="31"/>
      <c r="B59" s="25" t="s">
        <v>62</v>
      </c>
      <c r="C59" s="27">
        <v>600</v>
      </c>
      <c r="D59" s="45">
        <v>584.5</v>
      </c>
    </row>
    <row r="60" spans="1:4" ht="38.25">
      <c r="A60" s="31"/>
      <c r="B60" s="25" t="s">
        <v>63</v>
      </c>
      <c r="C60" s="27">
        <f>700+45</f>
        <v>745</v>
      </c>
      <c r="D60" s="45">
        <v>669</v>
      </c>
    </row>
    <row r="61" spans="1:4" ht="25.5">
      <c r="A61" s="31"/>
      <c r="B61" s="25" t="s">
        <v>64</v>
      </c>
      <c r="C61" s="27">
        <f>1000-45</f>
        <v>955</v>
      </c>
      <c r="D61" s="45">
        <f>1000-45</f>
        <v>955</v>
      </c>
    </row>
    <row r="62" spans="1:4" ht="25.5">
      <c r="A62" s="31"/>
      <c r="B62" s="25" t="s">
        <v>65</v>
      </c>
      <c r="C62" s="27">
        <v>1469</v>
      </c>
      <c r="D62" s="45">
        <v>1469</v>
      </c>
    </row>
    <row r="63" spans="1:4" ht="26.25" thickBot="1">
      <c r="A63" s="50"/>
      <c r="B63" s="51" t="s">
        <v>66</v>
      </c>
      <c r="C63" s="52">
        <f>3000+3546</f>
        <v>6546</v>
      </c>
      <c r="D63" s="53">
        <f>3000+3546</f>
        <v>6546</v>
      </c>
    </row>
    <row r="64" spans="1:4" ht="15.75" thickBot="1">
      <c r="A64" s="56" t="s">
        <v>92</v>
      </c>
      <c r="B64" s="57"/>
      <c r="C64" s="54">
        <f>C42+C17</f>
        <v>25906.8</v>
      </c>
      <c r="D64" s="55">
        <f>D42+D17</f>
        <v>23915.9</v>
      </c>
    </row>
  </sheetData>
  <mergeCells count="8">
    <mergeCell ref="A64:B64"/>
    <mergeCell ref="D15:D16"/>
    <mergeCell ref="A11:D11"/>
    <mergeCell ref="A12:D12"/>
    <mergeCell ref="B13:D13"/>
    <mergeCell ref="A15:A16"/>
    <mergeCell ref="B15:B16"/>
    <mergeCell ref="C15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2012-05-16T13:50:43Z</cp:lastPrinted>
  <dcterms:created xsi:type="dcterms:W3CDTF">2005-12-20T08:48:21Z</dcterms:created>
  <dcterms:modified xsi:type="dcterms:W3CDTF">2012-05-16T13:50:46Z</dcterms:modified>
  <cp:category/>
  <cp:version/>
  <cp:contentType/>
  <cp:contentStatus/>
</cp:coreProperties>
</file>