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4355" windowHeight="1158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<sst xmlns="http://schemas.openxmlformats.org/spreadsheetml/2006/main" count="62" uniqueCount="60">
  <si>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</si>
  <si>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</si>
  <si>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</si>
  <si>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</si>
  <si>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</si>
  <si>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</si>
  <si>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</si>
  <si>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</si>
  <si>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</si>
  <si>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</si>
  <si>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</si>
  <si>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</si>
  <si>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</si>
  <si>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</si>
  <si>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</si>
  <si>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</si>
  <si>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</si>
  <si>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</si>
  <si>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</si>
  <si>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</si>
  <si>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</si>
  <si>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</si>
  <si>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</si>
  <si>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</si>
  <si>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</si>
  <si>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</si>
  <si>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</si>
  <si>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</si>
  <si>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</si>
  <si>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</si>
  <si>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</si>
  <si>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</si>
  <si>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</si>
  <si>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</si>
  <si>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</si>
  <si>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</si>
  <si>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</si>
  <si>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</si>
  <si>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</si>
  <si>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</si>
  <si>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</si>
  <si>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</si>
  <si>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</si>
  <si>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</si>
  <si>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</si>
  <si>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11105075000000</t>
  </si>
  <si>
    <t>Прочие безвозмездные поступления</t>
  </si>
  <si>
    <t>20700000000000</t>
  </si>
  <si>
    <t>Факт 2016 г.</t>
  </si>
  <si>
    <t>Сведения об исполнении доходной части бюджета Гостицкого сельского поселения на 2017 год.</t>
  </si>
  <si>
    <t>План 2017 г.</t>
  </si>
  <si>
    <t>План 1 кв.    2017 г.</t>
  </si>
  <si>
    <t>Факт 1 мес.   2017 г.</t>
  </si>
  <si>
    <t>к плану 2017 г.</t>
  </si>
  <si>
    <t>к плану       1 кв.    2017 г.</t>
  </si>
  <si>
    <t>к Факту      1 мес.    2016 г.</t>
  </si>
  <si>
    <t xml:space="preserve">структура факт 2017 </t>
  </si>
  <si>
    <t>10606000000000</t>
  </si>
  <si>
    <t>на 01.03.2017 г.</t>
  </si>
  <si>
    <t>Факт 2 мес.   2016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</si>
</sst>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b/>
      <sz val="10"/>
      <name val="Arial Cyr"/>
      <family val="0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0" fontId="10" fillId="0" borderId="15" xfId="0" applyFont="1" applyBorder="1" applyAlignment="1">
      <alignment horizontal="center" wrapText="1"/>
    </xf>
    <xf numFmtId="173" fontId="6" fillId="0" borderId="16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8" fontId="6" fillId="0" borderId="15" xfId="0" applyNumberFormat="1" applyFont="1" applyFill="1" applyBorder="1" applyAlignment="1">
      <alignment horizontal="right" vertical="center" wrapText="1"/>
    </xf>
    <xf numFmtId="178" fontId="17" fillId="0" borderId="15" xfId="0" applyNumberFormat="1" applyFont="1" applyFill="1" applyBorder="1" applyAlignment="1">
      <alignment horizontal="right" vertical="center" wrapText="1"/>
    </xf>
    <xf numFmtId="178" fontId="6" fillId="0" borderId="20" xfId="0" applyNumberFormat="1" applyFont="1" applyFill="1" applyBorder="1" applyAlignment="1">
      <alignment horizontal="right" vertical="center" wrapText="1"/>
    </xf>
    <xf numFmtId="178" fontId="19" fillId="0" borderId="15" xfId="0" applyNumberFormat="1" applyFont="1" applyFill="1" applyBorder="1" applyAlignment="1">
      <alignment horizontal="right" vertical="center" wrapText="1"/>
    </xf>
    <xf numFmtId="178" fontId="17" fillId="0" borderId="15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178" fontId="17" fillId="0" borderId="12" xfId="0" applyNumberFormat="1" applyFont="1" applyFill="1" applyBorder="1" applyAlignment="1">
      <alignment horizontal="right" vertical="center" wrapText="1"/>
    </xf>
    <xf numFmtId="49" fontId="8" fillId="0" borderId="21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178" fontId="8" fillId="0" borderId="22" xfId="0" applyNumberFormat="1" applyFont="1" applyFill="1" applyBorder="1" applyAlignment="1">
      <alignment horizontal="right" vertical="center" wrapText="1"/>
    </xf>
    <xf numFmtId="178" fontId="8" fillId="0" borderId="23" xfId="0" applyNumberFormat="1" applyFont="1" applyFill="1" applyBorder="1" applyAlignment="1">
      <alignment horizontal="right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22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" fontId="3" fillId="33" borderId="22" xfId="0" applyNumberFormat="1" applyFont="1" applyFill="1" applyBorder="1" applyAlignment="1">
      <alignment horizontal="righ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9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A31" sqref="A31:IV35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5.00390625" style="0" customWidth="1"/>
    <col min="4" max="4" width="11.875" style="0" customWidth="1"/>
    <col min="5" max="5" width="12.25390625" style="0" customWidth="1"/>
    <col min="6" max="6" width="11.75390625" style="0" customWidth="1"/>
    <col min="7" max="7" width="12.25390625" style="0" customWidth="1"/>
    <col min="8" max="8" width="9.00390625" style="0" customWidth="1"/>
    <col min="9" max="10" width="8.125" style="0" customWidth="1"/>
    <col min="11" max="11" width="11.375" style="0" customWidth="1"/>
    <col min="12" max="12" width="0" style="0" hidden="1" customWidth="1"/>
  </cols>
  <sheetData>
    <row r="1" spans="1:11" s="22" customFormat="1" ht="18">
      <c r="A1" s="18" t="s">
        <v>49</v>
      </c>
      <c r="B1" s="20"/>
      <c r="C1" s="19"/>
      <c r="D1" s="19"/>
      <c r="E1" s="19"/>
      <c r="F1" s="19"/>
      <c r="G1" s="19"/>
      <c r="H1" s="19"/>
      <c r="I1" s="19"/>
      <c r="J1" s="19"/>
      <c r="K1" s="21"/>
    </row>
    <row r="2" spans="1:11" ht="15.75">
      <c r="A2" s="23" t="s">
        <v>58</v>
      </c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ht="15" customHeight="1" thickBot="1">
      <c r="A3" s="14"/>
      <c r="B3" s="15"/>
      <c r="E3" s="5"/>
      <c r="F3" s="5"/>
      <c r="G3" s="5"/>
      <c r="H3" s="5"/>
      <c r="I3" s="5" t="s">
        <v>21</v>
      </c>
      <c r="J3" s="34" t="s">
        <v>22</v>
      </c>
      <c r="K3" s="16"/>
    </row>
    <row r="4" spans="1:13" ht="21" customHeight="1">
      <c r="A4" s="70" t="s">
        <v>0</v>
      </c>
      <c r="B4" s="72" t="s">
        <v>1</v>
      </c>
      <c r="C4" s="74" t="s">
        <v>48</v>
      </c>
      <c r="D4" s="74" t="s">
        <v>59</v>
      </c>
      <c r="E4" s="74" t="s">
        <v>50</v>
      </c>
      <c r="F4" s="74" t="s">
        <v>51</v>
      </c>
      <c r="G4" s="74" t="s">
        <v>52</v>
      </c>
      <c r="H4" s="67" t="s">
        <v>18</v>
      </c>
      <c r="I4" s="68"/>
      <c r="J4" s="69"/>
      <c r="K4" s="64" t="s">
        <v>56</v>
      </c>
      <c r="L4" s="65"/>
      <c r="M4" s="66"/>
    </row>
    <row r="5" spans="1:13" ht="33.75" customHeight="1">
      <c r="A5" s="71"/>
      <c r="B5" s="73"/>
      <c r="C5" s="75"/>
      <c r="D5" s="75"/>
      <c r="E5" s="75"/>
      <c r="F5" s="75"/>
      <c r="G5" s="75"/>
      <c r="H5" s="33" t="s">
        <v>53</v>
      </c>
      <c r="I5" s="33" t="s">
        <v>54</v>
      </c>
      <c r="J5" s="27" t="s">
        <v>55</v>
      </c>
      <c r="K5" s="38" t="s">
        <v>36</v>
      </c>
      <c r="L5" s="39" t="s">
        <v>37</v>
      </c>
      <c r="M5" s="39" t="s">
        <v>37</v>
      </c>
    </row>
    <row r="6" spans="1:13" ht="14.25" customHeight="1">
      <c r="A6" s="28" t="s">
        <v>7</v>
      </c>
      <c r="B6" s="8" t="s">
        <v>14</v>
      </c>
      <c r="C6" s="24">
        <v>810483.7</v>
      </c>
      <c r="D6" s="24">
        <v>120558.7</v>
      </c>
      <c r="E6" s="59">
        <v>895800</v>
      </c>
      <c r="F6" s="59">
        <v>210000</v>
      </c>
      <c r="G6" s="59">
        <v>123682.32</v>
      </c>
      <c r="H6" s="45">
        <f>G6/E6*100</f>
        <v>13.806912257200269</v>
      </c>
      <c r="I6" s="45">
        <f>G6/F6*100</f>
        <v>58.896342857142855</v>
      </c>
      <c r="J6" s="40">
        <f>G6/D6*100</f>
        <v>102.59095361844479</v>
      </c>
      <c r="K6" s="9">
        <f aca="true" t="shared" si="0" ref="K6:K20">G6/$G$20*100</f>
        <v>26.089642989930066</v>
      </c>
      <c r="L6" s="9">
        <f aca="true" t="shared" si="1" ref="L6:L28">G6/$G$28*100</f>
        <v>4.491525915520355</v>
      </c>
      <c r="M6" s="9">
        <f aca="true" t="shared" si="2" ref="M6:M28">G6/$G$28*100</f>
        <v>4.491525915520355</v>
      </c>
    </row>
    <row r="7" spans="1:13" ht="15.75" customHeight="1">
      <c r="A7" s="29" t="s">
        <v>44</v>
      </c>
      <c r="B7" s="8" t="s">
        <v>43</v>
      </c>
      <c r="C7" s="24">
        <f>266140.14+58.36</f>
        <v>266198.5</v>
      </c>
      <c r="D7" s="24">
        <v>15927.58</v>
      </c>
      <c r="E7" s="59">
        <v>243200</v>
      </c>
      <c r="F7" s="59">
        <v>56300</v>
      </c>
      <c r="G7" s="59">
        <v>19332.76</v>
      </c>
      <c r="H7" s="45">
        <f>G7/E7*100</f>
        <v>7.949325657894736</v>
      </c>
      <c r="I7" s="45">
        <f>G7/F7*100</f>
        <v>34.33882770870337</v>
      </c>
      <c r="J7" s="43">
        <f aca="true" t="shared" si="3" ref="J7:J28">G7/D7*100</f>
        <v>121.37914234303014</v>
      </c>
      <c r="K7" s="9">
        <f t="shared" si="0"/>
        <v>4.0780671514732285</v>
      </c>
      <c r="L7" s="9">
        <f t="shared" si="1"/>
        <v>0.7020695646599714</v>
      </c>
      <c r="M7" s="9">
        <f t="shared" si="2"/>
        <v>0.7020695646599714</v>
      </c>
    </row>
    <row r="8" spans="1:13" ht="15.75" customHeight="1">
      <c r="A8" s="29" t="s">
        <v>2</v>
      </c>
      <c r="B8" s="8" t="s">
        <v>15</v>
      </c>
      <c r="C8" s="24">
        <v>55448.56</v>
      </c>
      <c r="D8" s="24">
        <v>222.79</v>
      </c>
      <c r="E8" s="59">
        <v>59000</v>
      </c>
      <c r="F8" s="59">
        <v>500</v>
      </c>
      <c r="G8" s="59">
        <v>213.42</v>
      </c>
      <c r="H8" s="45">
        <f aca="true" t="shared" si="4" ref="H8:H28">G8/E8*100</f>
        <v>0.361728813559322</v>
      </c>
      <c r="I8" s="45">
        <f aca="true" t="shared" si="5" ref="I8:I28">G8/F8*100</f>
        <v>42.684</v>
      </c>
      <c r="J8" s="40">
        <f t="shared" si="3"/>
        <v>95.7942457022308</v>
      </c>
      <c r="K8" s="9">
        <f t="shared" si="0"/>
        <v>0.04501897770765356</v>
      </c>
      <c r="L8" s="9">
        <f t="shared" si="1"/>
        <v>0.007750351552997664</v>
      </c>
      <c r="M8" s="9">
        <f t="shared" si="2"/>
        <v>0.007750351552997664</v>
      </c>
    </row>
    <row r="9" spans="1:13" ht="17.25" customHeight="1">
      <c r="A9" s="29" t="s">
        <v>3</v>
      </c>
      <c r="B9" s="8" t="s">
        <v>57</v>
      </c>
      <c r="C9" s="24">
        <v>1081447.05</v>
      </c>
      <c r="D9" s="24">
        <v>258817.27</v>
      </c>
      <c r="E9" s="59">
        <v>1136000</v>
      </c>
      <c r="F9" s="59">
        <v>131000</v>
      </c>
      <c r="G9" s="59">
        <v>130193.8</v>
      </c>
      <c r="H9" s="45">
        <f t="shared" si="4"/>
        <v>11.460721830985916</v>
      </c>
      <c r="I9" s="45">
        <f t="shared" si="5"/>
        <v>99.38458015267176</v>
      </c>
      <c r="J9" s="40">
        <f t="shared" si="3"/>
        <v>50.30336654118946</v>
      </c>
      <c r="K9" s="9">
        <f t="shared" si="0"/>
        <v>27.463179551469906</v>
      </c>
      <c r="L9" s="9">
        <f t="shared" si="1"/>
        <v>4.727990441480027</v>
      </c>
      <c r="M9" s="9">
        <f t="shared" si="2"/>
        <v>4.727990441480027</v>
      </c>
    </row>
    <row r="10" spans="1:13" ht="14.25" customHeight="1">
      <c r="A10" s="29" t="s">
        <v>19</v>
      </c>
      <c r="B10" s="8" t="s">
        <v>20</v>
      </c>
      <c r="C10" s="24">
        <v>5997.04</v>
      </c>
      <c r="D10" s="24">
        <v>1200</v>
      </c>
      <c r="E10" s="59">
        <v>8600</v>
      </c>
      <c r="F10" s="59">
        <v>2100</v>
      </c>
      <c r="G10" s="59">
        <v>440</v>
      </c>
      <c r="H10" s="45">
        <f t="shared" si="4"/>
        <v>5.116279069767442</v>
      </c>
      <c r="I10" s="45">
        <f t="shared" si="5"/>
        <v>20.952380952380953</v>
      </c>
      <c r="J10" s="40">
        <f t="shared" si="3"/>
        <v>36.666666666666664</v>
      </c>
      <c r="K10" s="9">
        <f t="shared" si="0"/>
        <v>0.09281393586059213</v>
      </c>
      <c r="L10" s="9">
        <f t="shared" si="1"/>
        <v>0.015978608768245584</v>
      </c>
      <c r="M10" s="9">
        <f t="shared" si="2"/>
        <v>0.015978608768245584</v>
      </c>
    </row>
    <row r="11" spans="1:13" ht="16.5" customHeight="1" hidden="1">
      <c r="A11" s="35" t="s">
        <v>30</v>
      </c>
      <c r="B11" s="8" t="s">
        <v>29</v>
      </c>
      <c r="C11" s="24">
        <v>0</v>
      </c>
      <c r="D11" s="24">
        <v>0</v>
      </c>
      <c r="E11" s="59">
        <v>0</v>
      </c>
      <c r="F11" s="59">
        <v>0</v>
      </c>
      <c r="G11" s="59">
        <v>0</v>
      </c>
      <c r="H11" s="57" t="e">
        <f t="shared" si="4"/>
        <v>#DIV/0!</v>
      </c>
      <c r="I11" s="57" t="e">
        <f t="shared" si="5"/>
        <v>#DIV/0!</v>
      </c>
      <c r="J11" s="44" t="e">
        <f t="shared" si="3"/>
        <v>#DIV/0!</v>
      </c>
      <c r="K11" s="9">
        <f t="shared" si="0"/>
        <v>0</v>
      </c>
      <c r="L11" s="9">
        <f t="shared" si="1"/>
        <v>0</v>
      </c>
      <c r="M11" s="9">
        <f t="shared" si="2"/>
        <v>0</v>
      </c>
    </row>
    <row r="12" spans="1:13" ht="16.5" customHeight="1">
      <c r="A12" s="29" t="s">
        <v>42</v>
      </c>
      <c r="B12" s="8" t="s">
        <v>45</v>
      </c>
      <c r="C12" s="24">
        <v>332681.3</v>
      </c>
      <c r="D12" s="24">
        <v>30453.01</v>
      </c>
      <c r="E12" s="59">
        <v>367600</v>
      </c>
      <c r="F12" s="59">
        <v>91900</v>
      </c>
      <c r="G12" s="59">
        <v>36542.92</v>
      </c>
      <c r="H12" s="45">
        <f t="shared" si="4"/>
        <v>9.940946681175191</v>
      </c>
      <c r="I12" s="45">
        <f t="shared" si="5"/>
        <v>39.763786724700765</v>
      </c>
      <c r="J12" s="40">
        <f t="shared" si="3"/>
        <v>119.99772764662673</v>
      </c>
      <c r="K12" s="9">
        <f t="shared" si="0"/>
        <v>7.70839143872443</v>
      </c>
      <c r="L12" s="9">
        <f t="shared" si="1"/>
        <v>1.3270568680211292</v>
      </c>
      <c r="M12" s="9">
        <f t="shared" si="2"/>
        <v>1.3270568680211292</v>
      </c>
    </row>
    <row r="13" spans="1:13" ht="16.5" customHeight="1">
      <c r="A13" s="29" t="s">
        <v>39</v>
      </c>
      <c r="B13" s="8" t="s">
        <v>40</v>
      </c>
      <c r="C13" s="24">
        <v>88505.27</v>
      </c>
      <c r="D13" s="24">
        <v>11332.85</v>
      </c>
      <c r="E13" s="59">
        <v>111500</v>
      </c>
      <c r="F13" s="59">
        <v>27500</v>
      </c>
      <c r="G13" s="59">
        <v>28402.44</v>
      </c>
      <c r="H13" s="45">
        <f t="shared" si="4"/>
        <v>25.47304035874439</v>
      </c>
      <c r="I13" s="45">
        <f t="shared" si="5"/>
        <v>103.2816</v>
      </c>
      <c r="J13" s="40">
        <f t="shared" si="3"/>
        <v>250.62045293108088</v>
      </c>
      <c r="K13" s="9">
        <f t="shared" si="0"/>
        <v>5.991232373737081</v>
      </c>
      <c r="L13" s="9">
        <f t="shared" si="1"/>
        <v>1.0314351745990207</v>
      </c>
      <c r="M13" s="9">
        <f t="shared" si="2"/>
        <v>1.0314351745990207</v>
      </c>
    </row>
    <row r="14" spans="1:13" ht="13.5">
      <c r="A14" s="29" t="s">
        <v>33</v>
      </c>
      <c r="B14" s="8" t="s">
        <v>41</v>
      </c>
      <c r="C14" s="24">
        <v>0</v>
      </c>
      <c r="D14" s="24">
        <v>23205.56</v>
      </c>
      <c r="E14" s="59">
        <v>0</v>
      </c>
      <c r="F14" s="59">
        <v>0</v>
      </c>
      <c r="G14" s="59">
        <v>0</v>
      </c>
      <c r="H14" s="46" t="e">
        <f t="shared" si="4"/>
        <v>#DIV/0!</v>
      </c>
      <c r="I14" s="46" t="e">
        <f t="shared" si="5"/>
        <v>#DIV/0!</v>
      </c>
      <c r="J14" s="40">
        <f t="shared" si="3"/>
        <v>0</v>
      </c>
      <c r="K14" s="9">
        <f t="shared" si="0"/>
        <v>0</v>
      </c>
      <c r="L14" s="9">
        <f t="shared" si="1"/>
        <v>0</v>
      </c>
      <c r="M14" s="9">
        <f t="shared" si="2"/>
        <v>0</v>
      </c>
    </row>
    <row r="15" spans="1:13" ht="13.5">
      <c r="A15" s="30" t="s">
        <v>32</v>
      </c>
      <c r="B15" s="12" t="s">
        <v>31</v>
      </c>
      <c r="C15" s="25">
        <v>620274.52</v>
      </c>
      <c r="D15" s="25">
        <v>11342.36</v>
      </c>
      <c r="E15" s="60">
        <v>964900</v>
      </c>
      <c r="F15" s="60">
        <v>168700</v>
      </c>
      <c r="G15" s="60">
        <v>134959.08</v>
      </c>
      <c r="H15" s="45">
        <f t="shared" si="4"/>
        <v>13.986846305316611</v>
      </c>
      <c r="I15" s="45">
        <f t="shared" si="5"/>
        <v>79.99945465323059</v>
      </c>
      <c r="J15" s="40">
        <f t="shared" si="3"/>
        <v>1189.8677171241256</v>
      </c>
      <c r="K15" s="9">
        <f t="shared" si="0"/>
        <v>28.46837135210118</v>
      </c>
      <c r="L15" s="9">
        <f t="shared" si="1"/>
        <v>4.90104167964172</v>
      </c>
      <c r="M15" s="9">
        <f t="shared" si="2"/>
        <v>4.90104167964172</v>
      </c>
    </row>
    <row r="16" spans="1:13" ht="13.5" customHeight="1" hidden="1">
      <c r="A16" s="30" t="s">
        <v>24</v>
      </c>
      <c r="B16" s="12" t="s">
        <v>25</v>
      </c>
      <c r="C16" s="25">
        <v>0</v>
      </c>
      <c r="D16" s="25">
        <v>0</v>
      </c>
      <c r="E16" s="60">
        <v>0</v>
      </c>
      <c r="F16" s="60">
        <v>0</v>
      </c>
      <c r="G16" s="60">
        <v>0</v>
      </c>
      <c r="H16" s="57" t="e">
        <f t="shared" si="4"/>
        <v>#DIV/0!</v>
      </c>
      <c r="I16" s="57" t="e">
        <f t="shared" si="5"/>
        <v>#DIV/0!</v>
      </c>
      <c r="J16" s="41" t="e">
        <f t="shared" si="3"/>
        <v>#DIV/0!</v>
      </c>
      <c r="K16" s="9">
        <f t="shared" si="0"/>
        <v>0</v>
      </c>
      <c r="L16" s="9">
        <f t="shared" si="1"/>
        <v>0</v>
      </c>
      <c r="M16" s="9">
        <f t="shared" si="2"/>
        <v>0</v>
      </c>
    </row>
    <row r="17" spans="1:13" ht="17.25" customHeight="1">
      <c r="A17" s="30" t="s">
        <v>4</v>
      </c>
      <c r="B17" s="12" t="s">
        <v>16</v>
      </c>
      <c r="C17" s="25">
        <v>750</v>
      </c>
      <c r="D17" s="25">
        <v>0</v>
      </c>
      <c r="E17" s="60">
        <v>0</v>
      </c>
      <c r="F17" s="60">
        <v>0</v>
      </c>
      <c r="G17" s="60">
        <v>300</v>
      </c>
      <c r="H17" s="57" t="e">
        <f t="shared" si="4"/>
        <v>#DIV/0!</v>
      </c>
      <c r="I17" s="57" t="e">
        <f t="shared" si="5"/>
        <v>#DIV/0!</v>
      </c>
      <c r="J17" s="44" t="e">
        <f t="shared" si="3"/>
        <v>#DIV/0!</v>
      </c>
      <c r="K17" s="9">
        <f t="shared" si="0"/>
        <v>0.06328222899585827</v>
      </c>
      <c r="L17" s="9">
        <f t="shared" si="1"/>
        <v>0.01089450597834926</v>
      </c>
      <c r="M17" s="9">
        <f t="shared" si="2"/>
        <v>0.01089450597834926</v>
      </c>
    </row>
    <row r="18" spans="1:13" ht="17.25" customHeight="1" hidden="1">
      <c r="A18" s="30" t="s">
        <v>10</v>
      </c>
      <c r="B18" s="12" t="s">
        <v>11</v>
      </c>
      <c r="C18" s="25">
        <v>56773.96</v>
      </c>
      <c r="D18" s="25">
        <v>0</v>
      </c>
      <c r="E18" s="60">
        <v>0</v>
      </c>
      <c r="F18" s="60">
        <v>0</v>
      </c>
      <c r="G18" s="60">
        <v>0</v>
      </c>
      <c r="H18" s="47" t="e">
        <f>G18/E18*100</f>
        <v>#DIV/0!</v>
      </c>
      <c r="I18" s="47" t="e">
        <f>G18/F18*100</f>
        <v>#DIV/0!</v>
      </c>
      <c r="J18" s="41" t="e">
        <f>G18/D18*100</f>
        <v>#DIV/0!</v>
      </c>
      <c r="K18" s="9">
        <f t="shared" si="0"/>
        <v>0</v>
      </c>
      <c r="L18" s="9">
        <f t="shared" si="1"/>
        <v>0</v>
      </c>
      <c r="M18" s="9">
        <f t="shared" si="2"/>
        <v>0</v>
      </c>
    </row>
    <row r="19" spans="1:13" ht="17.25" customHeight="1" thickBot="1">
      <c r="A19" s="31" t="s">
        <v>28</v>
      </c>
      <c r="B19" s="10" t="s">
        <v>38</v>
      </c>
      <c r="C19" s="25">
        <v>0</v>
      </c>
      <c r="D19" s="25">
        <v>910.47</v>
      </c>
      <c r="E19" s="60">
        <v>0</v>
      </c>
      <c r="F19" s="60">
        <v>0</v>
      </c>
      <c r="G19" s="60">
        <v>0</v>
      </c>
      <c r="H19" s="47" t="e">
        <f t="shared" si="4"/>
        <v>#DIV/0!</v>
      </c>
      <c r="I19" s="47" t="e">
        <f t="shared" si="5"/>
        <v>#DIV/0!</v>
      </c>
      <c r="J19" s="40">
        <f t="shared" si="3"/>
        <v>0</v>
      </c>
      <c r="K19" s="9">
        <f t="shared" si="0"/>
        <v>0</v>
      </c>
      <c r="L19" s="9">
        <f t="shared" si="1"/>
        <v>0</v>
      </c>
      <c r="M19" s="9">
        <f t="shared" si="2"/>
        <v>0</v>
      </c>
    </row>
    <row r="20" spans="1:13" ht="17.25" customHeight="1" thickBot="1">
      <c r="A20" s="48" t="s">
        <v>23</v>
      </c>
      <c r="B20" s="49"/>
      <c r="C20" s="51">
        <f>SUM(C6:C19)</f>
        <v>3318559.9</v>
      </c>
      <c r="D20" s="51">
        <f>SUM(D6:D19)</f>
        <v>473970.5899999999</v>
      </c>
      <c r="E20" s="61">
        <f>SUM(E6:E19)</f>
        <v>3786600</v>
      </c>
      <c r="F20" s="61">
        <f>SUM(F6:F19)</f>
        <v>688000</v>
      </c>
      <c r="G20" s="61">
        <f>SUM(G6:G19)</f>
        <v>474066.74</v>
      </c>
      <c r="H20" s="52">
        <f t="shared" si="4"/>
        <v>12.519588549094173</v>
      </c>
      <c r="I20" s="52">
        <f t="shared" si="5"/>
        <v>68.90504941860465</v>
      </c>
      <c r="J20" s="53">
        <f t="shared" si="3"/>
        <v>100.02028606880442</v>
      </c>
      <c r="K20" s="37">
        <f t="shared" si="0"/>
        <v>100</v>
      </c>
      <c r="L20" s="37">
        <f t="shared" si="1"/>
        <v>17.215743110221815</v>
      </c>
      <c r="M20" s="37">
        <f t="shared" si="2"/>
        <v>17.215743110221815</v>
      </c>
    </row>
    <row r="21" spans="1:13" ht="13.5">
      <c r="A21" s="32" t="s">
        <v>12</v>
      </c>
      <c r="B21" s="13" t="s">
        <v>13</v>
      </c>
      <c r="C21" s="26">
        <v>5824500</v>
      </c>
      <c r="D21" s="26">
        <v>1164900</v>
      </c>
      <c r="E21" s="62">
        <v>5759000</v>
      </c>
      <c r="F21" s="62">
        <v>1151800</v>
      </c>
      <c r="G21" s="62">
        <v>1151800</v>
      </c>
      <c r="H21" s="54">
        <f t="shared" si="4"/>
        <v>20</v>
      </c>
      <c r="I21" s="54">
        <f t="shared" si="5"/>
        <v>100</v>
      </c>
      <c r="J21" s="42">
        <f t="shared" si="3"/>
        <v>98.8754399519272</v>
      </c>
      <c r="L21" s="9">
        <f t="shared" si="1"/>
        <v>41.82763995287559</v>
      </c>
      <c r="M21" s="9">
        <f t="shared" si="2"/>
        <v>41.82763995287559</v>
      </c>
    </row>
    <row r="22" spans="1:13" ht="13.5">
      <c r="A22" s="29" t="s">
        <v>17</v>
      </c>
      <c r="B22" s="8" t="s">
        <v>9</v>
      </c>
      <c r="C22" s="24">
        <v>6896979.47</v>
      </c>
      <c r="D22" s="24">
        <v>0</v>
      </c>
      <c r="E22" s="59">
        <v>2695800</v>
      </c>
      <c r="F22" s="59">
        <f>102500+1087000</f>
        <v>1189500</v>
      </c>
      <c r="G22" s="59">
        <v>1087000</v>
      </c>
      <c r="H22" s="54">
        <f t="shared" si="4"/>
        <v>40.32198234290378</v>
      </c>
      <c r="I22" s="45">
        <f>G22/F22*100</f>
        <v>91.38293400588483</v>
      </c>
      <c r="J22" s="41" t="e">
        <f>G22/D22*100</f>
        <v>#DIV/0!</v>
      </c>
      <c r="L22" s="9">
        <f t="shared" si="1"/>
        <v>39.47442666155215</v>
      </c>
      <c r="M22" s="9">
        <f t="shared" si="2"/>
        <v>39.47442666155215</v>
      </c>
    </row>
    <row r="23" spans="1:13" ht="13.5">
      <c r="A23" s="29" t="s">
        <v>8</v>
      </c>
      <c r="B23" s="8" t="s">
        <v>9</v>
      </c>
      <c r="C23" s="24">
        <v>97630</v>
      </c>
      <c r="D23" s="24">
        <v>56340</v>
      </c>
      <c r="E23" s="59">
        <v>126400</v>
      </c>
      <c r="F23" s="59">
        <v>32350</v>
      </c>
      <c r="G23" s="59">
        <v>32350</v>
      </c>
      <c r="H23" s="45">
        <f t="shared" si="4"/>
        <v>25.593354430379744</v>
      </c>
      <c r="I23" s="45">
        <f t="shared" si="5"/>
        <v>100</v>
      </c>
      <c r="J23" s="40">
        <f t="shared" si="3"/>
        <v>57.41924032658857</v>
      </c>
      <c r="L23" s="9">
        <f t="shared" si="1"/>
        <v>1.1747908946653287</v>
      </c>
      <c r="M23" s="9">
        <f t="shared" si="2"/>
        <v>1.1747908946653287</v>
      </c>
    </row>
    <row r="24" spans="1:13" ht="16.5" customHeight="1">
      <c r="A24" s="29" t="s">
        <v>26</v>
      </c>
      <c r="B24" s="8" t="s">
        <v>27</v>
      </c>
      <c r="C24" s="24">
        <v>5758015.08</v>
      </c>
      <c r="D24" s="24">
        <v>54632.3</v>
      </c>
      <c r="E24" s="59">
        <v>1113134.59</v>
      </c>
      <c r="F24" s="59">
        <v>243834.59</v>
      </c>
      <c r="G24" s="59">
        <v>0</v>
      </c>
      <c r="H24" s="45">
        <f>G24/E24*100</f>
        <v>0</v>
      </c>
      <c r="I24" s="45">
        <f>G24/F24*100</f>
        <v>0</v>
      </c>
      <c r="J24" s="40">
        <f>G24/D24*100</f>
        <v>0</v>
      </c>
      <c r="L24" s="9">
        <f t="shared" si="1"/>
        <v>0</v>
      </c>
      <c r="M24" s="9">
        <f t="shared" si="2"/>
        <v>0</v>
      </c>
    </row>
    <row r="25" spans="1:13" ht="16.5" customHeight="1">
      <c r="A25" s="29" t="s">
        <v>46</v>
      </c>
      <c r="B25" s="58" t="s">
        <v>47</v>
      </c>
      <c r="C25" s="24">
        <v>34360</v>
      </c>
      <c r="D25" s="24">
        <v>34360</v>
      </c>
      <c r="E25" s="59">
        <v>16000</v>
      </c>
      <c r="F25" s="59">
        <v>16000</v>
      </c>
      <c r="G25" s="59">
        <v>10150</v>
      </c>
      <c r="H25" s="45">
        <f>G25/E25*100</f>
        <v>63.4375</v>
      </c>
      <c r="I25" s="45">
        <f>G25/F25*100</f>
        <v>63.4375</v>
      </c>
      <c r="J25" s="40">
        <f>G25/D25*100</f>
        <v>29.540162980209544</v>
      </c>
      <c r="L25" s="9">
        <f t="shared" si="1"/>
        <v>0.36859745226748336</v>
      </c>
      <c r="M25" s="9">
        <f t="shared" si="2"/>
        <v>0.36859745226748336</v>
      </c>
    </row>
    <row r="26" spans="1:13" ht="16.5" customHeight="1" thickBot="1">
      <c r="A26" s="31" t="s">
        <v>34</v>
      </c>
      <c r="B26" s="10" t="s">
        <v>35</v>
      </c>
      <c r="C26" s="24">
        <v>-17535.9</v>
      </c>
      <c r="D26" s="24">
        <v>-1000</v>
      </c>
      <c r="E26" s="59">
        <v>0</v>
      </c>
      <c r="F26" s="59">
        <v>0</v>
      </c>
      <c r="G26" s="59">
        <v>-1685.2</v>
      </c>
      <c r="H26" s="46" t="e">
        <f t="shared" si="4"/>
        <v>#DIV/0!</v>
      </c>
      <c r="I26" s="46" t="e">
        <f t="shared" si="5"/>
        <v>#DIV/0!</v>
      </c>
      <c r="J26" s="40">
        <f t="shared" si="3"/>
        <v>168.52</v>
      </c>
      <c r="L26" s="9">
        <f t="shared" si="1"/>
        <v>-0.06119807158238059</v>
      </c>
      <c r="M26" s="9">
        <f t="shared" si="2"/>
        <v>-0.06119807158238059</v>
      </c>
    </row>
    <row r="27" spans="1:13" ht="21" customHeight="1" thickBot="1">
      <c r="A27" s="48" t="s">
        <v>5</v>
      </c>
      <c r="B27" s="49"/>
      <c r="C27" s="51">
        <f>SUM(C21:C26)</f>
        <v>18593948.65</v>
      </c>
      <c r="D27" s="51">
        <f>SUM(D21:D26)</f>
        <v>1309232.3</v>
      </c>
      <c r="E27" s="61">
        <f>SUM(E21:E26)</f>
        <v>9710334.59</v>
      </c>
      <c r="F27" s="61">
        <f>SUM(F21:F26)</f>
        <v>2633484.59</v>
      </c>
      <c r="G27" s="61">
        <f>SUM(G21:G26)</f>
        <v>2279614.8</v>
      </c>
      <c r="H27" s="52">
        <f t="shared" si="4"/>
        <v>23.476171483808777</v>
      </c>
      <c r="I27" s="52">
        <f t="shared" si="5"/>
        <v>86.56267853839995</v>
      </c>
      <c r="J27" s="53">
        <f t="shared" si="3"/>
        <v>174.11843566645885</v>
      </c>
      <c r="K27" s="1"/>
      <c r="L27" s="37">
        <f t="shared" si="1"/>
        <v>82.78425688977818</v>
      </c>
      <c r="M27" s="37">
        <f t="shared" si="2"/>
        <v>82.78425688977818</v>
      </c>
    </row>
    <row r="28" spans="1:13" ht="14.25" thickBot="1">
      <c r="A28" s="55" t="s">
        <v>6</v>
      </c>
      <c r="B28" s="56"/>
      <c r="C28" s="50">
        <f>C27+C20</f>
        <v>21912508.549999997</v>
      </c>
      <c r="D28" s="50">
        <f>D27+D20</f>
        <v>1783202.89</v>
      </c>
      <c r="E28" s="63">
        <f>E27+E20</f>
        <v>13496934.59</v>
      </c>
      <c r="F28" s="63">
        <f>F27+F20</f>
        <v>3321484.59</v>
      </c>
      <c r="G28" s="63">
        <f>G27+G20</f>
        <v>2753681.54</v>
      </c>
      <c r="H28" s="52">
        <f t="shared" si="4"/>
        <v>20.40227372843777</v>
      </c>
      <c r="I28" s="52">
        <f t="shared" si="5"/>
        <v>82.90514272715623</v>
      </c>
      <c r="J28" s="53">
        <f t="shared" si="3"/>
        <v>154.4233443901608</v>
      </c>
      <c r="K28" s="1"/>
      <c r="L28" s="37">
        <f t="shared" si="1"/>
        <v>100</v>
      </c>
      <c r="M28" s="9">
        <f t="shared" si="2"/>
        <v>100</v>
      </c>
    </row>
    <row r="29" spans="1:12" ht="13.5">
      <c r="A29" s="17"/>
      <c r="B29" s="11"/>
      <c r="C29" s="7"/>
      <c r="D29" s="7"/>
      <c r="E29" s="7"/>
      <c r="F29" s="7"/>
      <c r="G29" s="7"/>
      <c r="H29" s="7"/>
      <c r="I29" s="7"/>
      <c r="J29" s="7"/>
      <c r="L29" s="36"/>
    </row>
    <row r="30" spans="1:12" ht="13.5">
      <c r="A30" s="17"/>
      <c r="B30" s="11"/>
      <c r="C30" s="7"/>
      <c r="D30" s="7"/>
      <c r="E30" s="7"/>
      <c r="F30" s="7"/>
      <c r="G30" s="7"/>
      <c r="H30" s="7"/>
      <c r="I30" s="7"/>
      <c r="J30" s="7"/>
      <c r="L30" s="36"/>
    </row>
    <row r="31" spans="1:11" ht="13.5">
      <c r="A31" s="17"/>
      <c r="B31" s="6"/>
      <c r="C31" s="7"/>
      <c r="D31" s="7"/>
      <c r="E31" s="7"/>
      <c r="F31" s="7"/>
      <c r="G31" s="7"/>
      <c r="H31" s="7"/>
      <c r="I31" s="7"/>
      <c r="J31" s="7"/>
      <c r="K31" s="4"/>
    </row>
  </sheetData>
  <sheetProtection/>
  <mergeCells count="9">
    <mergeCell ref="G4:G5"/>
    <mergeCell ref="H4:J4"/>
    <mergeCell ref="K4:M4"/>
    <mergeCell ref="A4:A5"/>
    <mergeCell ref="B4:B5"/>
    <mergeCell ref="C4:C5"/>
    <mergeCell ref="D4:D5"/>
    <mergeCell ref="E4:E5"/>
    <mergeCell ref="F4:F5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2017-03-06T08:29:25Z</cp:lastPrinted>
  <dcterms:created xsi:type="dcterms:W3CDTF">2006-03-15T08:30:53Z</dcterms:created>
  <dcterms:modified xsi:type="dcterms:W3CDTF">2017-03-10T07:10:04Z</dcterms:modified>
  <cp:category/>
  <cp:version/>
  <cp:contentType/>
  <cp:contentStatus/>
</cp:coreProperties>
</file>