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5" yWindow="65311" windowWidth="12765" windowHeight="13050" activeTab="0"/>
  </bookViews>
  <sheets>
    <sheet name="Поясн зап  " sheetId="1" r:id="rId1"/>
  </sheets>
  <externalReferences>
    <externalReference r:id="rId4"/>
  </externalReferences>
  <definedNames>
    <definedName name="_xlnm.Print_Area" localSheetId="0">'Поясн зап  '!$A$1:$M$75</definedName>
  </definedNames>
  <calcPr fullCalcOnLoad="1"/>
</workbook>
</file>

<file path=xl/sharedStrings.xml><?xml version="1.0" encoding="utf-8"?>
<sst xmlns="http://schemas.openxmlformats.org/spreadsheetml/2006/main" count="155" uniqueCount="102">
  <si>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</si>
  <si>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</si>
  <si>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</si>
  <si>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</si>
  <si>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</si>
  <si>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</si>
  <si>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</si>
  <si>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</si>
  <si>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</si>
  <si>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</si>
  <si>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</si>
  <si>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За счет перераспределения ассигнований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</si>
  <si>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</si>
  <si>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</si>
  <si>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</si>
  <si>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</si>
  <si>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</si>
  <si>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</si>
  <si>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</si>
  <si>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</si>
  <si>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</si>
  <si>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</si>
  <si>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</si>
  <si>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</si>
  <si>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</si>
  <si>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 xml:space="preserve">Сумма </t>
  </si>
  <si>
    <t>Исп. Рулёва Т.Ю., 2 28 62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</si>
  <si>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</si>
  <si>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</si>
  <si>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</si>
  <si>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</si>
  <si>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</si>
  <si>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 xml:space="preserve">За счет налоговых и неналоговых доходов местного бюджета </t>
  </si>
  <si>
    <t>2024 год</t>
  </si>
  <si>
    <t>ЦСР</t>
  </si>
  <si>
    <t>ВР</t>
  </si>
  <si>
    <t>Рз, ПР</t>
  </si>
  <si>
    <t>240</t>
  </si>
  <si>
    <t>2024 г.</t>
  </si>
  <si>
    <t>08.01</t>
  </si>
  <si>
    <t>01.04</t>
  </si>
  <si>
    <t>23.4.06.82680</t>
  </si>
  <si>
    <t>05.03</t>
  </si>
  <si>
    <t>23.4.04.82350</t>
  </si>
  <si>
    <t>05.01</t>
  </si>
  <si>
    <t>110</t>
  </si>
  <si>
    <t>05.02</t>
  </si>
  <si>
    <t>23.4.05.82540</t>
  </si>
  <si>
    <t>120</t>
  </si>
  <si>
    <t>13.01</t>
  </si>
  <si>
    <t>23.6.01.00900</t>
  </si>
  <si>
    <t>231</t>
  </si>
  <si>
    <t>Обслуживание внутреннего долга</t>
  </si>
  <si>
    <t>Итого за счет остатка средств</t>
  </si>
  <si>
    <t>2025 год</t>
  </si>
  <si>
    <t>2025 г.</t>
  </si>
  <si>
    <t>Субвенция поселениям на осуществление первичного воинского учета (фед.бюдж.)</t>
  </si>
  <si>
    <t>01.03</t>
  </si>
  <si>
    <t>23.4.06.82670</t>
  </si>
  <si>
    <t>01.13</t>
  </si>
  <si>
    <t>23.4.03.01140</t>
  </si>
  <si>
    <t>03.10</t>
  </si>
  <si>
    <t>23.4.01.82590</t>
  </si>
  <si>
    <t>23.4.04.82340</t>
  </si>
  <si>
    <t xml:space="preserve">Озеленение территории - валка аварийных деревьев </t>
  </si>
  <si>
    <t>07.05</t>
  </si>
  <si>
    <t>2026 год</t>
  </si>
  <si>
    <t>Дотации за счет субвенции из областного бюджета Ленинградской области (бюдж. района)</t>
  </si>
  <si>
    <t>Дотации за счет собственных доходов бюджета Сланцевского муниципального района (бюдж.р-на)</t>
  </si>
  <si>
    <t xml:space="preserve"> 1. Изменение доходной части бюджета в предлагаемом проекте решения за счет неналоговых доходов, безвозмездных поступлений от других бюджетов бюджетной системы: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</si>
  <si>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</si>
  <si>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</si>
  <si>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За счет остатков средств на 01.01.2024 года:</t>
  </si>
  <si>
    <t>2026 г.</t>
  </si>
  <si>
    <t>Е.В. Соботюк</t>
  </si>
  <si>
    <t xml:space="preserve">И.о. председателя комитета финансов      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</si>
  <si>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18.12.2023 № 259 «О бюджете муниципального образования Гостицкое сельское поселение Сланцевского муниципального района Ленинградской области на 2024 год и на плановый период 2025 и 2026 годов»</t>
  </si>
  <si>
    <t>Содержание представительных органов местного самоуправления</t>
  </si>
  <si>
    <t xml:space="preserve">Мероприятия по укреплению пожарной безопасности </t>
  </si>
  <si>
    <t>23.4.06.01000</t>
  </si>
  <si>
    <t>Содержание и обслуживание объектов муниципального имущества</t>
  </si>
  <si>
    <t>23.4.06.83190</t>
  </si>
  <si>
    <t>Проведение мероприятий общемуниципального характера</t>
  </si>
  <si>
    <t>23.4.03.01190</t>
  </si>
  <si>
    <t>Ремонт объектов муниципального имущества</t>
  </si>
  <si>
    <t>23.4.03.82290</t>
  </si>
  <si>
    <t>Оплата коммунальных услуг помещений, находящихся в муниципальной собственности</t>
  </si>
  <si>
    <t>23.4.03.83500</t>
  </si>
  <si>
    <t>Ремонт и содержание объектов газоснабжения</t>
  </si>
  <si>
    <t>Прочие мероприятия в области благоустройства</t>
  </si>
  <si>
    <t>Содержание исполнительных органов местного самоуправления -  образовательные услуги по программе дополнительного профессионального образования</t>
  </si>
  <si>
    <t>Содержание Дома культуры - образовательные услуги по программе дополнительного профессионального образования</t>
  </si>
  <si>
    <t xml:space="preserve">Содержание Дома культуры - закупка товаров, работ и услуг </t>
  </si>
  <si>
    <t>23.4.05.84370</t>
  </si>
  <si>
    <t>Разработка проекта охранной зоны и проведение государственной экспертизы проектной документации</t>
  </si>
  <si>
    <t>Содержание исполнительных органов местного самоуправления -  заработная плата</t>
  </si>
  <si>
    <t xml:space="preserve">Содержание Дома культуры - уборка </t>
  </si>
  <si>
    <t>Управление муниципальным имуществом</t>
  </si>
  <si>
    <t>Содержание Дома культуры - заработная плата с начислениями</t>
  </si>
  <si>
    <t xml:space="preserve">Содержание исполнительных органов местного самоуправления </t>
  </si>
  <si>
    <t>Содержание Дома культуры - возмещение расходов за прохождение мед. осмотра</t>
  </si>
  <si>
    <t xml:space="preserve">Учитывая справочную информацию, дефицит бюджета уменьшится на 1 412,9 тыс. руб.за счет остатка на начало года и составит 1 004,6 тыс. руб. или 29,1 процента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</si>
</sst>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7" fillId="0" borderId="0" xfId="0" applyFont="1" applyFill="1" applyAlignment="1">
      <alignment horizontal="center" wrapText="1"/>
    </xf>
    <xf numFmtId="0" fontId="6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>
      <alignment wrapText="1"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0" fontId="67" fillId="0" borderId="11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9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9" fillId="0" borderId="12" xfId="0" applyNumberFormat="1" applyFont="1" applyFill="1" applyBorder="1" applyAlignment="1">
      <alignment horizontal="center" vertical="center" wrapText="1"/>
    </xf>
    <xf numFmtId="188" fontId="15" fillId="33" borderId="13" xfId="53" applyNumberFormat="1" applyFont="1" applyFill="1" applyBorder="1" applyAlignment="1">
      <alignment horizontal="center" vertical="center" wrapText="1"/>
      <protection/>
    </xf>
    <xf numFmtId="188" fontId="12" fillId="33" borderId="14" xfId="53" applyNumberFormat="1" applyFont="1" applyFill="1" applyBorder="1" applyAlignment="1">
      <alignment horizontal="center" vertical="center" wrapText="1"/>
      <protection/>
    </xf>
    <xf numFmtId="188" fontId="12" fillId="33" borderId="15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0" fillId="0" borderId="0" xfId="0" applyFont="1" applyFill="1" applyAlignment="1">
      <alignment horizontal="justify" wrapText="1"/>
    </xf>
    <xf numFmtId="188" fontId="71" fillId="0" borderId="0" xfId="0" applyNumberFormat="1" applyFont="1" applyFill="1" applyBorder="1" applyAlignment="1">
      <alignment horizontal="left" vertical="center"/>
    </xf>
    <xf numFmtId="0" fontId="65" fillId="0" borderId="0" xfId="0" applyFont="1" applyFill="1" applyBorder="1" applyAlignment="1">
      <alignment wrapText="1"/>
    </xf>
    <xf numFmtId="49" fontId="72" fillId="0" borderId="0" xfId="53" applyNumberFormat="1" applyFont="1" applyFill="1" applyBorder="1" applyAlignment="1">
      <alignment horizontal="justify" vertical="center" wrapText="1"/>
      <protection/>
    </xf>
    <xf numFmtId="0" fontId="14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88" fontId="15" fillId="33" borderId="16" xfId="53" applyNumberFormat="1" applyFont="1" applyFill="1" applyBorder="1" applyAlignment="1">
      <alignment horizontal="center" vertical="center" wrapText="1"/>
      <protection/>
    </xf>
    <xf numFmtId="188" fontId="15" fillId="33" borderId="17" xfId="53" applyNumberFormat="1" applyFont="1" applyFill="1" applyBorder="1" applyAlignment="1">
      <alignment horizontal="center" vertical="center" wrapText="1"/>
      <protection/>
    </xf>
    <xf numFmtId="188" fontId="9" fillId="34" borderId="18" xfId="53" applyNumberFormat="1" applyFont="1" applyFill="1" applyBorder="1" applyAlignment="1">
      <alignment horizontal="center" vertical="center" wrapText="1"/>
      <protection/>
    </xf>
    <xf numFmtId="188" fontId="9" fillId="34" borderId="13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188" fontId="9" fillId="0" borderId="19" xfId="53" applyNumberFormat="1" applyFont="1" applyFill="1" applyBorder="1" applyAlignment="1">
      <alignment horizontal="center" vertical="center" wrapText="1"/>
      <protection/>
    </xf>
    <xf numFmtId="188" fontId="9" fillId="0" borderId="20" xfId="0" applyNumberFormat="1" applyFont="1" applyFill="1" applyBorder="1" applyAlignment="1">
      <alignment horizontal="center" vertical="center" wrapText="1"/>
    </xf>
    <xf numFmtId="188" fontId="9" fillId="0" borderId="21" xfId="53" applyNumberFormat="1" applyFont="1" applyFill="1" applyBorder="1" applyAlignment="1">
      <alignment horizontal="center" vertical="center" wrapText="1"/>
      <protection/>
    </xf>
    <xf numFmtId="188" fontId="9" fillId="34" borderId="21" xfId="53" applyNumberFormat="1" applyFont="1" applyFill="1" applyBorder="1" applyAlignment="1">
      <alignment horizontal="center" vertical="center" wrapText="1"/>
      <protection/>
    </xf>
    <xf numFmtId="188" fontId="9" fillId="34" borderId="22" xfId="53" applyNumberFormat="1" applyFont="1" applyFill="1" applyBorder="1" applyAlignment="1">
      <alignment horizontal="center" vertical="center" wrapText="1"/>
      <protection/>
    </xf>
    <xf numFmtId="188" fontId="15" fillId="33" borderId="14" xfId="53" applyNumberFormat="1" applyFont="1" applyFill="1" applyBorder="1" applyAlignment="1">
      <alignment horizontal="center" vertical="center" wrapText="1"/>
      <protection/>
    </xf>
    <xf numFmtId="49" fontId="18" fillId="35" borderId="0" xfId="0" applyNumberFormat="1" applyFont="1" applyFill="1" applyBorder="1" applyAlignment="1">
      <alignment horizontal="center" vertical="center" wrapText="1"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center"/>
    </xf>
    <xf numFmtId="188" fontId="12" fillId="35" borderId="11" xfId="5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9" fillId="35" borderId="0" xfId="0" applyFont="1" applyFill="1" applyBorder="1" applyAlignment="1">
      <alignment horizontal="center" wrapText="1"/>
    </xf>
    <xf numFmtId="188" fontId="12" fillId="0" borderId="13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188" fontId="6" fillId="0" borderId="13" xfId="0" applyNumberFormat="1" applyFont="1" applyBorder="1" applyAlignment="1">
      <alignment/>
    </xf>
    <xf numFmtId="188" fontId="6" fillId="0" borderId="13" xfId="0" applyNumberFormat="1" applyFont="1" applyFill="1" applyBorder="1" applyAlignment="1">
      <alignment/>
    </xf>
    <xf numFmtId="188" fontId="0" fillId="0" borderId="13" xfId="0" applyNumberFormat="1" applyFont="1" applyBorder="1" applyAlignment="1">
      <alignment/>
    </xf>
    <xf numFmtId="188" fontId="12" fillId="33" borderId="14" xfId="0" applyNumberFormat="1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 horizontal="justify" wrapText="1"/>
    </xf>
    <xf numFmtId="2" fontId="10" fillId="0" borderId="10" xfId="53" applyNumberFormat="1" applyFont="1" applyFill="1" applyBorder="1" applyAlignment="1">
      <alignment horizontal="left" vertical="center" wrapText="1"/>
      <protection/>
    </xf>
    <xf numFmtId="2" fontId="10" fillId="0" borderId="23" xfId="53" applyNumberFormat="1" applyFont="1" applyFill="1" applyBorder="1" applyAlignment="1">
      <alignment horizontal="left" vertical="center" wrapText="1"/>
      <protection/>
    </xf>
    <xf numFmtId="2" fontId="10" fillId="0" borderId="24" xfId="53" applyNumberFormat="1" applyFont="1" applyFill="1" applyBorder="1" applyAlignment="1">
      <alignment horizontal="left" vertical="center" wrapText="1"/>
      <protection/>
    </xf>
    <xf numFmtId="2" fontId="10" fillId="0" borderId="19" xfId="53" applyNumberFormat="1" applyFont="1" applyFill="1" applyBorder="1" applyAlignment="1">
      <alignment horizontal="justify" vertical="center" wrapText="1"/>
      <protection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2" fontId="10" fillId="0" borderId="25" xfId="53" applyNumberFormat="1" applyFont="1" applyFill="1" applyBorder="1" applyAlignment="1">
      <alignment horizontal="justify" vertical="center" wrapText="1"/>
      <protection/>
    </xf>
    <xf numFmtId="2" fontId="73" fillId="0" borderId="10" xfId="53" applyNumberFormat="1" applyFont="1" applyFill="1" applyBorder="1" applyAlignment="1">
      <alignment horizontal="left" vertical="center" wrapText="1"/>
      <protection/>
    </xf>
    <xf numFmtId="2" fontId="73" fillId="0" borderId="23" xfId="53" applyNumberFormat="1" applyFont="1" applyFill="1" applyBorder="1" applyAlignment="1">
      <alignment horizontal="left" vertical="center" wrapText="1"/>
      <protection/>
    </xf>
    <xf numFmtId="2" fontId="73" fillId="0" borderId="24" xfId="53" applyNumberFormat="1" applyFont="1" applyFill="1" applyBorder="1" applyAlignment="1">
      <alignment horizontal="left" vertical="center" wrapText="1"/>
      <protection/>
    </xf>
    <xf numFmtId="49" fontId="16" fillId="33" borderId="10" xfId="53" applyNumberFormat="1" applyFont="1" applyFill="1" applyBorder="1" applyAlignment="1">
      <alignment horizontal="justify" vertical="center" wrapText="1"/>
      <protection/>
    </xf>
    <xf numFmtId="49" fontId="16" fillId="33" borderId="23" xfId="53" applyNumberFormat="1" applyFont="1" applyFill="1" applyBorder="1" applyAlignment="1">
      <alignment horizontal="justify" vertical="center" wrapText="1"/>
      <protection/>
    </xf>
    <xf numFmtId="49" fontId="16" fillId="33" borderId="24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Alignment="1">
      <alignment horizontal="left" wrapText="1"/>
    </xf>
    <xf numFmtId="49" fontId="16" fillId="33" borderId="26" xfId="53" applyNumberFormat="1" applyFont="1" applyFill="1" applyBorder="1" applyAlignment="1">
      <alignment horizontal="justify" vertical="center" wrapText="1"/>
      <protection/>
    </xf>
    <xf numFmtId="49" fontId="16" fillId="33" borderId="27" xfId="53" applyNumberFormat="1" applyFont="1" applyFill="1" applyBorder="1" applyAlignment="1">
      <alignment horizontal="justify" vertical="center" wrapText="1"/>
      <protection/>
    </xf>
    <xf numFmtId="49" fontId="16" fillId="33" borderId="28" xfId="53" applyNumberFormat="1" applyFont="1" applyFill="1" applyBorder="1" applyAlignment="1">
      <alignment horizontal="justify" vertical="center" wrapText="1"/>
      <protection/>
    </xf>
    <xf numFmtId="49" fontId="12" fillId="33" borderId="26" xfId="53" applyNumberFormat="1" applyFont="1" applyFill="1" applyBorder="1" applyAlignment="1">
      <alignment horizontal="justify" vertical="center" wrapText="1"/>
      <protection/>
    </xf>
    <xf numFmtId="49" fontId="12" fillId="33" borderId="27" xfId="53" applyNumberFormat="1" applyFont="1" applyFill="1" applyBorder="1" applyAlignment="1">
      <alignment horizontal="justify" vertical="center" wrapText="1"/>
      <protection/>
    </xf>
    <xf numFmtId="49" fontId="12" fillId="33" borderId="28" xfId="53" applyNumberFormat="1" applyFont="1" applyFill="1" applyBorder="1" applyAlignment="1">
      <alignment horizontal="justify" vertical="center" wrapText="1"/>
      <protection/>
    </xf>
    <xf numFmtId="49" fontId="10" fillId="34" borderId="13" xfId="53" applyNumberFormat="1" applyFont="1" applyFill="1" applyBorder="1" applyAlignment="1">
      <alignment horizontal="justify" vertical="justify" wrapText="1"/>
      <protection/>
    </xf>
    <xf numFmtId="49" fontId="10" fillId="34" borderId="29" xfId="53" applyNumberFormat="1" applyFont="1" applyFill="1" applyBorder="1" applyAlignment="1">
      <alignment horizontal="justify" vertical="justify" wrapText="1"/>
      <protection/>
    </xf>
    <xf numFmtId="49" fontId="10" fillId="34" borderId="13" xfId="53" applyNumberFormat="1" applyFont="1" applyFill="1" applyBorder="1" applyAlignment="1">
      <alignment horizontal="justify" vertical="center" wrapText="1"/>
      <protection/>
    </xf>
    <xf numFmtId="49" fontId="10" fillId="34" borderId="29" xfId="53" applyNumberFormat="1" applyFont="1" applyFill="1" applyBorder="1" applyAlignment="1">
      <alignment horizontal="justify" vertical="center" wrapText="1"/>
      <protection/>
    </xf>
    <xf numFmtId="49" fontId="16" fillId="33" borderId="30" xfId="53" applyNumberFormat="1" applyFont="1" applyFill="1" applyBorder="1" applyAlignment="1">
      <alignment horizontal="justify" vertical="center" wrapText="1"/>
      <protection/>
    </xf>
    <xf numFmtId="49" fontId="16" fillId="33" borderId="31" xfId="53" applyNumberFormat="1" applyFont="1" applyFill="1" applyBorder="1" applyAlignment="1">
      <alignment horizontal="justify" vertical="center" wrapText="1"/>
      <protection/>
    </xf>
    <xf numFmtId="49" fontId="16" fillId="33" borderId="32" xfId="53" applyNumberFormat="1" applyFont="1" applyFill="1" applyBorder="1" applyAlignment="1">
      <alignment horizontal="justify" vertical="center" wrapText="1"/>
      <protection/>
    </xf>
    <xf numFmtId="49" fontId="16" fillId="33" borderId="33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0" fontId="15" fillId="36" borderId="23" xfId="0" applyFont="1" applyFill="1" applyBorder="1" applyAlignment="1">
      <alignment horizontal="left" wrapText="1"/>
    </xf>
    <xf numFmtId="49" fontId="10" fillId="34" borderId="22" xfId="53" applyNumberFormat="1" applyFont="1" applyFill="1" applyBorder="1" applyAlignment="1">
      <alignment horizontal="justify" vertical="justify" wrapText="1"/>
      <protection/>
    </xf>
    <xf numFmtId="49" fontId="10" fillId="34" borderId="34" xfId="53" applyNumberFormat="1" applyFont="1" applyFill="1" applyBorder="1" applyAlignment="1">
      <alignment horizontal="justify" vertical="justify" wrapText="1"/>
      <protection/>
    </xf>
    <xf numFmtId="2" fontId="10" fillId="0" borderId="12" xfId="53" applyNumberFormat="1" applyFont="1" applyFill="1" applyBorder="1" applyAlignment="1">
      <alignment horizontal="left" vertical="justify" wrapText="1"/>
      <protection/>
    </xf>
    <xf numFmtId="2" fontId="10" fillId="0" borderId="35" xfId="53" applyNumberFormat="1" applyFont="1" applyFill="1" applyBorder="1" applyAlignment="1">
      <alignment horizontal="left" vertical="justify" wrapText="1"/>
      <protection/>
    </xf>
    <xf numFmtId="2" fontId="10" fillId="0" borderId="36" xfId="53" applyNumberFormat="1" applyFont="1" applyFill="1" applyBorder="1" applyAlignment="1">
      <alignment horizontal="left" vertical="justify" wrapText="1"/>
      <protection/>
    </xf>
    <xf numFmtId="0" fontId="12" fillId="0" borderId="0" xfId="0" applyFont="1" applyFill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0" fontId="22" fillId="0" borderId="23" xfId="0" applyFont="1" applyBorder="1" applyAlignment="1">
      <alignment horizontal="justify" wrapText="1"/>
    </xf>
    <xf numFmtId="0" fontId="22" fillId="0" borderId="24" xfId="0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2" fillId="0" borderId="10" xfId="0" applyFont="1" applyBorder="1" applyAlignment="1">
      <alignment horizontal="justify" vertical="top" wrapText="1"/>
    </xf>
    <xf numFmtId="0" fontId="22" fillId="0" borderId="23" xfId="0" applyFont="1" applyBorder="1" applyAlignment="1">
      <alignment horizontal="justify" vertical="top" wrapText="1"/>
    </xf>
    <xf numFmtId="0" fontId="22" fillId="0" borderId="24" xfId="0" applyFont="1" applyBorder="1" applyAlignment="1">
      <alignment horizontal="justify" vertical="top" wrapText="1"/>
    </xf>
    <xf numFmtId="49" fontId="15" fillId="33" borderId="13" xfId="53" applyNumberFormat="1" applyFont="1" applyFill="1" applyBorder="1" applyAlignment="1">
      <alignment horizontal="justify" vertical="center" wrapText="1"/>
      <protection/>
    </xf>
    <xf numFmtId="49" fontId="15" fillId="33" borderId="29" xfId="53" applyNumberFormat="1" applyFont="1" applyFill="1" applyBorder="1" applyAlignment="1">
      <alignment horizontal="justify" vertical="center" wrapText="1"/>
      <protection/>
    </xf>
    <xf numFmtId="0" fontId="2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21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justify" vertical="top" wrapText="1"/>
    </xf>
    <xf numFmtId="0" fontId="0" fillId="0" borderId="13" xfId="0" applyFont="1" applyBorder="1" applyAlignment="1">
      <alignment wrapText="1"/>
    </xf>
    <xf numFmtId="0" fontId="12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justify" vertical="center" wrapText="1"/>
    </xf>
    <xf numFmtId="0" fontId="12" fillId="33" borderId="28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0" xfId="0" applyFont="1" applyBorder="1" applyAlignment="1">
      <alignment horizontal="justify" vertical="top" wrapText="1"/>
    </xf>
    <xf numFmtId="0" fontId="12" fillId="0" borderId="23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3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12" fillId="0" borderId="23" xfId="0" applyFont="1" applyBorder="1" applyAlignment="1">
      <alignment horizontal="justify" wrapText="1"/>
    </xf>
    <xf numFmtId="0" fontId="12" fillId="0" borderId="24" xfId="0" applyFont="1" applyBorder="1" applyAlignment="1">
      <alignment horizontal="justify" wrapText="1"/>
    </xf>
    <xf numFmtId="0" fontId="10" fillId="34" borderId="35" xfId="0" applyFont="1" applyFill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248525" y="8410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3352800" y="196405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3352800" y="21240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6;&#1095;&#1085;&#1072;&#1103;%20&#1080;&#1085;&#1092;&#1086;&#1088;&#1084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 зап  "/>
    </sheetNames>
    <sheetDataSet>
      <sheetData sheetId="0">
        <row r="37">
          <cell r="H37">
            <v>14.399999999999999</v>
          </cell>
          <cell r="I37">
            <v>25.6</v>
          </cell>
          <cell r="J37">
            <v>217.20000000000002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view="pageBreakPreview" zoomScaleSheetLayoutView="100" zoomScalePageLayoutView="0" workbookViewId="0" topLeftCell="A39">
      <selection activeCell="P49" sqref="P49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8.00390625" style="3" customWidth="1"/>
    <col min="5" max="5" width="13.57421875" style="3" customWidth="1"/>
    <col min="6" max="6" width="9.57421875" style="3" customWidth="1"/>
    <col min="7" max="7" width="6.28125" style="3" customWidth="1"/>
    <col min="8" max="8" width="3.710937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.75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6.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41.25" customHeight="1">
      <c r="A3" s="100" t="s">
        <v>76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25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6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s="29" customFormat="1" ht="52.5" customHeight="1">
      <c r="A6" s="101" t="s">
        <v>69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6"/>
    </row>
    <row r="7" spans="1:14" s="5" customFormat="1" ht="15" customHeight="1">
      <c r="A7" s="30" t="s">
        <v>1</v>
      </c>
      <c r="B7" s="30"/>
      <c r="C7" s="30"/>
      <c r="D7" s="4"/>
      <c r="E7" s="4"/>
      <c r="F7" s="4"/>
      <c r="G7" s="4"/>
      <c r="H7" s="4"/>
      <c r="I7" s="4"/>
      <c r="J7" s="4"/>
      <c r="K7" s="4"/>
      <c r="L7" s="4"/>
      <c r="M7" s="4"/>
      <c r="N7" s="17"/>
    </row>
    <row r="8" spans="1:14" s="5" customFormat="1" ht="15" customHeight="1">
      <c r="A8" s="60" t="s">
        <v>33</v>
      </c>
      <c r="B8" s="60" t="s">
        <v>54</v>
      </c>
      <c r="C8" s="60" t="s">
        <v>66</v>
      </c>
      <c r="D8" s="61"/>
      <c r="E8" s="61"/>
      <c r="F8" s="61"/>
      <c r="G8" s="61"/>
      <c r="H8" s="61"/>
      <c r="I8" s="61"/>
      <c r="J8" s="61"/>
      <c r="K8" s="61"/>
      <c r="L8" s="61"/>
      <c r="M8" s="40" t="s">
        <v>1</v>
      </c>
      <c r="N8" s="17"/>
    </row>
    <row r="9" spans="1:14" s="14" customFormat="1" ht="29.25" customHeight="1">
      <c r="A9" s="52">
        <v>83.6</v>
      </c>
      <c r="B9" s="31">
        <v>0</v>
      </c>
      <c r="C9" s="31">
        <v>0</v>
      </c>
      <c r="D9" s="105" t="s">
        <v>70</v>
      </c>
      <c r="E9" s="106"/>
      <c r="F9" s="106"/>
      <c r="G9" s="106"/>
      <c r="H9" s="106"/>
      <c r="I9" s="106"/>
      <c r="J9" s="106"/>
      <c r="K9" s="106"/>
      <c r="L9" s="106"/>
      <c r="M9" s="107"/>
      <c r="N9" s="17"/>
    </row>
    <row r="10" spans="1:14" s="14" customFormat="1" ht="59.25" customHeight="1" thickBot="1">
      <c r="A10" s="52">
        <v>193.6</v>
      </c>
      <c r="B10" s="31">
        <v>0</v>
      </c>
      <c r="C10" s="31">
        <v>0</v>
      </c>
      <c r="D10" s="105" t="s">
        <v>71</v>
      </c>
      <c r="E10" s="106"/>
      <c r="F10" s="106"/>
      <c r="G10" s="106"/>
      <c r="H10" s="106"/>
      <c r="I10" s="106"/>
      <c r="J10" s="106"/>
      <c r="K10" s="106"/>
      <c r="L10" s="106"/>
      <c r="M10" s="107"/>
      <c r="N10" s="17"/>
    </row>
    <row r="11" spans="1:14" s="14" customFormat="1" ht="17.25" customHeight="1" thickBot="1">
      <c r="A11" s="56">
        <f>SUM(A9:A10)</f>
        <v>277.2</v>
      </c>
      <c r="B11" s="56">
        <f>SUM(B9:B10)</f>
        <v>0</v>
      </c>
      <c r="C11" s="56">
        <f>SUM(C9:C10)</f>
        <v>0</v>
      </c>
      <c r="D11" s="85" t="s">
        <v>2</v>
      </c>
      <c r="E11" s="86"/>
      <c r="F11" s="86"/>
      <c r="G11" s="86"/>
      <c r="H11" s="86"/>
      <c r="I11" s="86"/>
      <c r="J11" s="86"/>
      <c r="K11" s="86"/>
      <c r="L11" s="86"/>
      <c r="M11" s="87"/>
      <c r="N11" s="17"/>
    </row>
    <row r="12" spans="1:14" s="9" customFormat="1" ht="28.5" customHeight="1">
      <c r="A12" s="53">
        <v>0</v>
      </c>
      <c r="B12" s="51">
        <v>2149.7</v>
      </c>
      <c r="C12" s="51">
        <v>0</v>
      </c>
      <c r="D12" s="75" t="s">
        <v>67</v>
      </c>
      <c r="E12" s="76"/>
      <c r="F12" s="76"/>
      <c r="G12" s="76"/>
      <c r="H12" s="76"/>
      <c r="I12" s="76"/>
      <c r="J12" s="76"/>
      <c r="K12" s="76"/>
      <c r="L12" s="76"/>
      <c r="M12" s="77"/>
      <c r="N12" s="35">
        <v>202</v>
      </c>
    </row>
    <row r="13" spans="1:14" s="9" customFormat="1" ht="35.25" customHeight="1">
      <c r="A13" s="53">
        <v>0</v>
      </c>
      <c r="B13" s="51">
        <v>-2149.7</v>
      </c>
      <c r="C13" s="51">
        <v>0</v>
      </c>
      <c r="D13" s="75" t="s">
        <v>68</v>
      </c>
      <c r="E13" s="76"/>
      <c r="F13" s="76"/>
      <c r="G13" s="76"/>
      <c r="H13" s="76"/>
      <c r="I13" s="76"/>
      <c r="J13" s="76"/>
      <c r="K13" s="76"/>
      <c r="L13" s="76"/>
      <c r="M13" s="77"/>
      <c r="N13" s="35">
        <v>203</v>
      </c>
    </row>
    <row r="14" spans="1:14" s="9" customFormat="1" ht="27.75" customHeight="1" thickBot="1">
      <c r="A14" s="53">
        <v>14.4</v>
      </c>
      <c r="B14" s="51">
        <v>25.6</v>
      </c>
      <c r="C14" s="51">
        <v>217.2</v>
      </c>
      <c r="D14" s="75" t="s">
        <v>56</v>
      </c>
      <c r="E14" s="76"/>
      <c r="F14" s="76"/>
      <c r="G14" s="76"/>
      <c r="H14" s="76"/>
      <c r="I14" s="76"/>
      <c r="J14" s="76"/>
      <c r="K14" s="76"/>
      <c r="L14" s="76"/>
      <c r="M14" s="77"/>
      <c r="N14" s="35">
        <v>365</v>
      </c>
    </row>
    <row r="15" spans="1:14" s="9" customFormat="1" ht="31.5" customHeight="1" thickBot="1">
      <c r="A15" s="56">
        <f>SUM(A12:A14)</f>
        <v>14.4</v>
      </c>
      <c r="B15" s="56">
        <f>SUM(B12:B14)</f>
        <v>25.6</v>
      </c>
      <c r="C15" s="56">
        <f>SUM(C12:C14)</f>
        <v>217.2</v>
      </c>
      <c r="D15" s="85" t="s">
        <v>12</v>
      </c>
      <c r="E15" s="86"/>
      <c r="F15" s="86"/>
      <c r="G15" s="86"/>
      <c r="H15" s="86"/>
      <c r="I15" s="86"/>
      <c r="J15" s="86"/>
      <c r="K15" s="86"/>
      <c r="L15" s="86"/>
      <c r="M15" s="87"/>
      <c r="N15" s="17"/>
    </row>
    <row r="16" spans="1:14" s="9" customFormat="1" ht="31.5" customHeight="1" hidden="1">
      <c r="A16" s="54">
        <v>0</v>
      </c>
      <c r="B16" s="55">
        <v>0</v>
      </c>
      <c r="C16" s="55">
        <v>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4"/>
      <c r="N16" s="17"/>
    </row>
    <row r="17" spans="1:14" s="9" customFormat="1" ht="21" customHeight="1" hidden="1">
      <c r="A17" s="48"/>
      <c r="B17" s="49"/>
      <c r="C17" s="49"/>
      <c r="D17" s="91"/>
      <c r="E17" s="91"/>
      <c r="F17" s="91"/>
      <c r="G17" s="91"/>
      <c r="H17" s="91"/>
      <c r="I17" s="91"/>
      <c r="J17" s="91"/>
      <c r="K17" s="91"/>
      <c r="L17" s="91"/>
      <c r="M17" s="92"/>
      <c r="N17" s="17"/>
    </row>
    <row r="18" spans="1:14" s="9" customFormat="1" ht="21.75" customHeight="1" hidden="1">
      <c r="A18" s="46">
        <f>SUM(A16:A17)</f>
        <v>0</v>
      </c>
      <c r="B18" s="47">
        <f>SUM(B16:B17)</f>
        <v>0</v>
      </c>
      <c r="C18" s="47">
        <f>SUM(C16:C17)</f>
        <v>0</v>
      </c>
      <c r="D18" s="81" t="s">
        <v>31</v>
      </c>
      <c r="E18" s="82"/>
      <c r="F18" s="82"/>
      <c r="G18" s="82"/>
      <c r="H18" s="82"/>
      <c r="I18" s="82"/>
      <c r="J18" s="82"/>
      <c r="K18" s="82"/>
      <c r="L18" s="82"/>
      <c r="M18" s="95"/>
      <c r="N18" s="17"/>
    </row>
    <row r="19" spans="1:14" s="6" customFormat="1" ht="41.25" customHeight="1" hidden="1">
      <c r="A19" s="48"/>
      <c r="B19" s="49"/>
      <c r="C19" s="49"/>
      <c r="D19" s="93"/>
      <c r="E19" s="93"/>
      <c r="F19" s="93"/>
      <c r="G19" s="93"/>
      <c r="H19" s="93"/>
      <c r="I19" s="93"/>
      <c r="J19" s="93"/>
      <c r="K19" s="93"/>
      <c r="L19" s="93"/>
      <c r="M19" s="94"/>
      <c r="N19" s="17"/>
    </row>
    <row r="20" spans="1:14" s="6" customFormat="1" ht="43.5" customHeight="1" hidden="1" thickBot="1">
      <c r="A20" s="46">
        <f>A19</f>
        <v>0</v>
      </c>
      <c r="B20" s="47">
        <f>B19</f>
        <v>0</v>
      </c>
      <c r="C20" s="47">
        <f>C19</f>
        <v>0</v>
      </c>
      <c r="D20" s="96" t="s">
        <v>30</v>
      </c>
      <c r="E20" s="97"/>
      <c r="F20" s="97"/>
      <c r="G20" s="97"/>
      <c r="H20" s="97"/>
      <c r="I20" s="97"/>
      <c r="J20" s="97"/>
      <c r="K20" s="97"/>
      <c r="L20" s="97"/>
      <c r="M20" s="98"/>
      <c r="N20" s="17"/>
    </row>
    <row r="21" spans="1:14" s="9" customFormat="1" ht="19.5" customHeight="1" thickBot="1">
      <c r="A21" s="33">
        <f>A11+A15+A18</f>
        <v>291.59999999999997</v>
      </c>
      <c r="B21" s="34">
        <f>B11+B15+B18</f>
        <v>25.6</v>
      </c>
      <c r="C21" s="34">
        <f>C11+C15+C18</f>
        <v>217.2</v>
      </c>
      <c r="D21" s="88" t="s">
        <v>13</v>
      </c>
      <c r="E21" s="89"/>
      <c r="F21" s="89"/>
      <c r="G21" s="89"/>
      <c r="H21" s="89"/>
      <c r="I21" s="89"/>
      <c r="J21" s="89"/>
      <c r="K21" s="89"/>
      <c r="L21" s="89"/>
      <c r="M21" s="90"/>
      <c r="N21" s="17"/>
    </row>
    <row r="22" spans="1:13" s="6" customFormat="1" ht="13.5" customHeight="1">
      <c r="A22" s="37"/>
      <c r="B22" s="37"/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39"/>
    </row>
    <row r="23" spans="1:13" s="6" customFormat="1" ht="16.5" customHeight="1">
      <c r="A23" s="37"/>
      <c r="B23" s="37"/>
      <c r="C23" s="37"/>
      <c r="D23" s="38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8" customFormat="1" ht="21" customHeight="1">
      <c r="A24" s="108" t="s">
        <v>28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4" s="4" customFormat="1" ht="30.75" customHeight="1">
      <c r="A25" s="60" t="s">
        <v>33</v>
      </c>
      <c r="B25" s="60" t="s">
        <v>54</v>
      </c>
      <c r="C25" s="60" t="s">
        <v>66</v>
      </c>
      <c r="D25" s="57" t="s">
        <v>36</v>
      </c>
      <c r="E25" s="57" t="s">
        <v>34</v>
      </c>
      <c r="F25" s="57" t="s">
        <v>35</v>
      </c>
      <c r="G25" s="19"/>
      <c r="H25" s="19"/>
      <c r="I25" s="19"/>
      <c r="J25" s="19"/>
      <c r="K25" s="19"/>
      <c r="L25" s="19"/>
      <c r="M25" s="40" t="s">
        <v>1</v>
      </c>
      <c r="N25" s="15"/>
    </row>
    <row r="26" spans="1:14" s="4" customFormat="1" ht="19.5" customHeight="1">
      <c r="A26" s="102" t="s">
        <v>32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5"/>
    </row>
    <row r="27" spans="1:14" s="6" customFormat="1" ht="31.5" customHeight="1">
      <c r="A27" s="45">
        <v>34</v>
      </c>
      <c r="B27" s="18">
        <v>0</v>
      </c>
      <c r="C27" s="18">
        <v>0</v>
      </c>
      <c r="D27" s="58" t="s">
        <v>46</v>
      </c>
      <c r="E27" s="59" t="s">
        <v>60</v>
      </c>
      <c r="F27" s="59" t="s">
        <v>37</v>
      </c>
      <c r="G27" s="72" t="s">
        <v>97</v>
      </c>
      <c r="H27" s="73"/>
      <c r="I27" s="73"/>
      <c r="J27" s="73"/>
      <c r="K27" s="73"/>
      <c r="L27" s="73"/>
      <c r="M27" s="74"/>
      <c r="N27" s="28"/>
    </row>
    <row r="28" spans="1:14" s="6" customFormat="1" ht="31.5" customHeight="1">
      <c r="A28" s="45">
        <f>94.6+28.6</f>
        <v>123.19999999999999</v>
      </c>
      <c r="B28" s="18">
        <v>0</v>
      </c>
      <c r="C28" s="18">
        <v>0</v>
      </c>
      <c r="D28" s="58" t="s">
        <v>39</v>
      </c>
      <c r="E28" s="59" t="s">
        <v>47</v>
      </c>
      <c r="F28" s="59" t="s">
        <v>45</v>
      </c>
      <c r="G28" s="72" t="s">
        <v>98</v>
      </c>
      <c r="H28" s="73"/>
      <c r="I28" s="73"/>
      <c r="J28" s="73"/>
      <c r="K28" s="73"/>
      <c r="L28" s="73"/>
      <c r="M28" s="74"/>
      <c r="N28" s="28"/>
    </row>
    <row r="29" spans="1:14" s="6" customFormat="1" ht="27.75" customHeight="1">
      <c r="A29" s="45">
        <v>120</v>
      </c>
      <c r="B29" s="18">
        <v>0</v>
      </c>
      <c r="C29" s="18">
        <v>0</v>
      </c>
      <c r="D29" s="58" t="s">
        <v>39</v>
      </c>
      <c r="E29" s="59" t="s">
        <v>47</v>
      </c>
      <c r="F29" s="59" t="s">
        <v>37</v>
      </c>
      <c r="G29" s="78" t="s">
        <v>96</v>
      </c>
      <c r="H29" s="79"/>
      <c r="I29" s="79"/>
      <c r="J29" s="79"/>
      <c r="K29" s="79"/>
      <c r="L29" s="79"/>
      <c r="M29" s="80"/>
      <c r="N29" s="28"/>
    </row>
    <row r="30" spans="1:14" s="6" customFormat="1" ht="24" customHeight="1">
      <c r="A30" s="45">
        <v>0</v>
      </c>
      <c r="B30" s="18">
        <v>0</v>
      </c>
      <c r="C30" s="18">
        <v>0</v>
      </c>
      <c r="D30" s="58" t="s">
        <v>49</v>
      </c>
      <c r="E30" s="59" t="s">
        <v>50</v>
      </c>
      <c r="F30" s="59" t="s">
        <v>51</v>
      </c>
      <c r="G30" s="72" t="s">
        <v>52</v>
      </c>
      <c r="H30" s="73"/>
      <c r="I30" s="73"/>
      <c r="J30" s="73"/>
      <c r="K30" s="73"/>
      <c r="L30" s="73"/>
      <c r="M30" s="74"/>
      <c r="N30" s="28"/>
    </row>
    <row r="31" spans="1:13" s="4" customFormat="1" ht="26.25" customHeight="1">
      <c r="A31" s="32">
        <f>SUM(A27:A30)</f>
        <v>277.2</v>
      </c>
      <c r="B31" s="32">
        <f>SUM(B27:B30)</f>
        <v>0</v>
      </c>
      <c r="C31" s="32">
        <f>SUM(C27:C30)</f>
        <v>0</v>
      </c>
      <c r="D31" s="81" t="s">
        <v>32</v>
      </c>
      <c r="E31" s="82"/>
      <c r="F31" s="82"/>
      <c r="G31" s="82"/>
      <c r="H31" s="82"/>
      <c r="I31" s="82"/>
      <c r="J31" s="82"/>
      <c r="K31" s="82"/>
      <c r="L31" s="82"/>
      <c r="M31" s="83"/>
    </row>
    <row r="32" spans="1:13" s="4" customFormat="1" ht="18" customHeight="1">
      <c r="A32" s="102" t="s">
        <v>72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s="4" customFormat="1" ht="39" customHeight="1">
      <c r="A33" s="45">
        <f>-1.6-52.3</f>
        <v>-53.9</v>
      </c>
      <c r="B33" s="18">
        <v>0</v>
      </c>
      <c r="C33" s="18">
        <v>0</v>
      </c>
      <c r="D33" s="58" t="s">
        <v>57</v>
      </c>
      <c r="E33" s="59" t="s">
        <v>58</v>
      </c>
      <c r="F33" s="59" t="s">
        <v>37</v>
      </c>
      <c r="G33" s="72" t="s">
        <v>77</v>
      </c>
      <c r="H33" s="73"/>
      <c r="I33" s="73"/>
      <c r="J33" s="73"/>
      <c r="K33" s="73"/>
      <c r="L33" s="73"/>
      <c r="M33" s="74"/>
    </row>
    <row r="34" spans="1:13" s="4" customFormat="1" ht="31.5" customHeight="1">
      <c r="A34" s="45">
        <f>-0.4-0.1</f>
        <v>-0.5</v>
      </c>
      <c r="B34" s="18">
        <v>0</v>
      </c>
      <c r="C34" s="18">
        <v>0</v>
      </c>
      <c r="D34" s="58" t="s">
        <v>40</v>
      </c>
      <c r="E34" s="59" t="s">
        <v>62</v>
      </c>
      <c r="F34" s="59" t="s">
        <v>37</v>
      </c>
      <c r="G34" s="72" t="s">
        <v>78</v>
      </c>
      <c r="H34" s="73"/>
      <c r="I34" s="73"/>
      <c r="J34" s="73"/>
      <c r="K34" s="73"/>
      <c r="L34" s="73"/>
      <c r="M34" s="74"/>
    </row>
    <row r="35" spans="1:14" s="4" customFormat="1" ht="52.5" customHeight="1">
      <c r="A35" s="45">
        <f>-123.1-37.1</f>
        <v>-160.2</v>
      </c>
      <c r="B35" s="18">
        <v>0</v>
      </c>
      <c r="C35" s="18">
        <v>0</v>
      </c>
      <c r="D35" s="58" t="s">
        <v>40</v>
      </c>
      <c r="E35" s="59" t="s">
        <v>41</v>
      </c>
      <c r="F35" s="59" t="s">
        <v>48</v>
      </c>
      <c r="G35" s="72" t="s">
        <v>95</v>
      </c>
      <c r="H35" s="73"/>
      <c r="I35" s="73"/>
      <c r="J35" s="73"/>
      <c r="K35" s="73"/>
      <c r="L35" s="73"/>
      <c r="M35" s="74"/>
      <c r="N35" s="50"/>
    </row>
    <row r="36" spans="1:14" s="4" customFormat="1" ht="48" customHeight="1">
      <c r="A36" s="45">
        <f>-35.3-21</f>
        <v>-56.3</v>
      </c>
      <c r="B36" s="18">
        <v>0</v>
      </c>
      <c r="C36" s="18">
        <v>0</v>
      </c>
      <c r="D36" s="58" t="s">
        <v>40</v>
      </c>
      <c r="E36" s="59" t="s">
        <v>41</v>
      </c>
      <c r="F36" s="59" t="s">
        <v>37</v>
      </c>
      <c r="G36" s="72" t="s">
        <v>99</v>
      </c>
      <c r="H36" s="73"/>
      <c r="I36" s="73"/>
      <c r="J36" s="73"/>
      <c r="K36" s="73"/>
      <c r="L36" s="73"/>
      <c r="M36" s="74"/>
      <c r="N36" s="50"/>
    </row>
    <row r="37" spans="1:14" s="4" customFormat="1" ht="33" customHeight="1">
      <c r="A37" s="45">
        <v>-0.8</v>
      </c>
      <c r="B37" s="18">
        <v>0</v>
      </c>
      <c r="C37" s="18">
        <v>0</v>
      </c>
      <c r="D37" s="58" t="s">
        <v>59</v>
      </c>
      <c r="E37" s="59" t="s">
        <v>79</v>
      </c>
      <c r="F37" s="59" t="s">
        <v>37</v>
      </c>
      <c r="G37" s="72" t="s">
        <v>80</v>
      </c>
      <c r="H37" s="73"/>
      <c r="I37" s="73"/>
      <c r="J37" s="73"/>
      <c r="K37" s="73"/>
      <c r="L37" s="73"/>
      <c r="M37" s="74"/>
      <c r="N37" s="50"/>
    </row>
    <row r="38" spans="1:13" s="4" customFormat="1" ht="39.75" customHeight="1">
      <c r="A38" s="45">
        <v>-5.2</v>
      </c>
      <c r="B38" s="18">
        <v>0</v>
      </c>
      <c r="C38" s="18">
        <v>0</v>
      </c>
      <c r="D38" s="58" t="s">
        <v>59</v>
      </c>
      <c r="E38" s="59" t="s">
        <v>81</v>
      </c>
      <c r="F38" s="59" t="s">
        <v>37</v>
      </c>
      <c r="G38" s="72" t="s">
        <v>82</v>
      </c>
      <c r="H38" s="73"/>
      <c r="I38" s="73"/>
      <c r="J38" s="73"/>
      <c r="K38" s="73"/>
      <c r="L38" s="73"/>
      <c r="M38" s="74"/>
    </row>
    <row r="39" spans="1:13" s="4" customFormat="1" ht="31.5" customHeight="1">
      <c r="A39" s="45">
        <f>-87.2-1.4</f>
        <v>-88.60000000000001</v>
      </c>
      <c r="B39" s="18">
        <v>0</v>
      </c>
      <c r="C39" s="18">
        <v>0</v>
      </c>
      <c r="D39" s="58" t="s">
        <v>61</v>
      </c>
      <c r="E39" s="59" t="s">
        <v>62</v>
      </c>
      <c r="F39" s="59" t="s">
        <v>37</v>
      </c>
      <c r="G39" s="72" t="s">
        <v>78</v>
      </c>
      <c r="H39" s="73"/>
      <c r="I39" s="73"/>
      <c r="J39" s="73"/>
      <c r="K39" s="73"/>
      <c r="L39" s="73"/>
      <c r="M39" s="74"/>
    </row>
    <row r="40" spans="1:13" s="4" customFormat="1" ht="31.5" customHeight="1">
      <c r="A40" s="45">
        <v>-59.9</v>
      </c>
      <c r="B40" s="18">
        <v>0</v>
      </c>
      <c r="C40" s="18">
        <v>0</v>
      </c>
      <c r="D40" s="58" t="s">
        <v>44</v>
      </c>
      <c r="E40" s="59" t="s">
        <v>83</v>
      </c>
      <c r="F40" s="59" t="s">
        <v>37</v>
      </c>
      <c r="G40" s="72" t="s">
        <v>84</v>
      </c>
      <c r="H40" s="73"/>
      <c r="I40" s="73"/>
      <c r="J40" s="73"/>
      <c r="K40" s="73"/>
      <c r="L40" s="73"/>
      <c r="M40" s="74"/>
    </row>
    <row r="41" spans="1:13" s="4" customFormat="1" ht="31.5" customHeight="1">
      <c r="A41" s="45">
        <v>-15.8</v>
      </c>
      <c r="B41" s="18">
        <v>0</v>
      </c>
      <c r="C41" s="18">
        <v>0</v>
      </c>
      <c r="D41" s="58" t="s">
        <v>44</v>
      </c>
      <c r="E41" s="59" t="s">
        <v>85</v>
      </c>
      <c r="F41" s="59" t="s">
        <v>37</v>
      </c>
      <c r="G41" s="72" t="s">
        <v>86</v>
      </c>
      <c r="H41" s="73"/>
      <c r="I41" s="73"/>
      <c r="J41" s="73"/>
      <c r="K41" s="73"/>
      <c r="L41" s="73"/>
      <c r="M41" s="74"/>
    </row>
    <row r="42" spans="1:13" s="4" customFormat="1" ht="27" customHeight="1">
      <c r="A42" s="45">
        <v>-41.2</v>
      </c>
      <c r="B42" s="18">
        <v>0</v>
      </c>
      <c r="C42" s="18">
        <v>0</v>
      </c>
      <c r="D42" s="58" t="s">
        <v>46</v>
      </c>
      <c r="E42" s="59" t="s">
        <v>87</v>
      </c>
      <c r="F42" s="59" t="s">
        <v>37</v>
      </c>
      <c r="G42" s="72" t="s">
        <v>88</v>
      </c>
      <c r="H42" s="73"/>
      <c r="I42" s="73"/>
      <c r="J42" s="73"/>
      <c r="K42" s="73"/>
      <c r="L42" s="73"/>
      <c r="M42" s="74"/>
    </row>
    <row r="43" spans="1:13" s="4" customFormat="1" ht="27" customHeight="1">
      <c r="A43" s="45">
        <v>-150</v>
      </c>
      <c r="B43" s="18">
        <v>0</v>
      </c>
      <c r="C43" s="18">
        <v>0</v>
      </c>
      <c r="D43" s="58" t="s">
        <v>42</v>
      </c>
      <c r="E43" s="59" t="s">
        <v>63</v>
      </c>
      <c r="F43" s="59" t="s">
        <v>37</v>
      </c>
      <c r="G43" s="72" t="s">
        <v>64</v>
      </c>
      <c r="H43" s="73"/>
      <c r="I43" s="73"/>
      <c r="J43" s="73"/>
      <c r="K43" s="73"/>
      <c r="L43" s="73"/>
      <c r="M43" s="74"/>
    </row>
    <row r="44" spans="1:13" s="4" customFormat="1" ht="26.25" customHeight="1">
      <c r="A44" s="45">
        <f>-440.2-125.2-25.7</f>
        <v>-591.1</v>
      </c>
      <c r="B44" s="18">
        <v>0</v>
      </c>
      <c r="C44" s="18">
        <v>0</v>
      </c>
      <c r="D44" s="58" t="s">
        <v>42</v>
      </c>
      <c r="E44" s="59" t="s">
        <v>43</v>
      </c>
      <c r="F44" s="59" t="s">
        <v>37</v>
      </c>
      <c r="G44" s="72" t="s">
        <v>89</v>
      </c>
      <c r="H44" s="73"/>
      <c r="I44" s="73"/>
      <c r="J44" s="73"/>
      <c r="K44" s="73"/>
      <c r="L44" s="73"/>
      <c r="M44" s="74"/>
    </row>
    <row r="45" spans="1:13" s="4" customFormat="1" ht="69.75" customHeight="1">
      <c r="A45" s="45">
        <v>-5.9</v>
      </c>
      <c r="B45" s="18">
        <v>0</v>
      </c>
      <c r="C45" s="18">
        <v>0</v>
      </c>
      <c r="D45" s="58" t="s">
        <v>65</v>
      </c>
      <c r="E45" s="59" t="s">
        <v>41</v>
      </c>
      <c r="F45" s="59" t="s">
        <v>37</v>
      </c>
      <c r="G45" s="72" t="s">
        <v>90</v>
      </c>
      <c r="H45" s="73"/>
      <c r="I45" s="73"/>
      <c r="J45" s="73"/>
      <c r="K45" s="73"/>
      <c r="L45" s="73"/>
      <c r="M45" s="74"/>
    </row>
    <row r="46" spans="1:13" s="4" customFormat="1" ht="48" customHeight="1">
      <c r="A46" s="45">
        <v>-7.2</v>
      </c>
      <c r="B46" s="18">
        <v>0</v>
      </c>
      <c r="C46" s="18">
        <v>0</v>
      </c>
      <c r="D46" s="58" t="s">
        <v>65</v>
      </c>
      <c r="E46" s="59" t="s">
        <v>47</v>
      </c>
      <c r="F46" s="59" t="s">
        <v>37</v>
      </c>
      <c r="G46" s="72" t="s">
        <v>91</v>
      </c>
      <c r="H46" s="73"/>
      <c r="I46" s="73"/>
      <c r="J46" s="73"/>
      <c r="K46" s="73"/>
      <c r="L46" s="73"/>
      <c r="M46" s="74"/>
    </row>
    <row r="47" spans="1:13" s="4" customFormat="1" ht="48" customHeight="1">
      <c r="A47" s="45">
        <f>-2.1-11.9-18.8-33.5-10</f>
        <v>-76.3</v>
      </c>
      <c r="B47" s="18">
        <v>0</v>
      </c>
      <c r="C47" s="18">
        <v>0</v>
      </c>
      <c r="D47" s="58" t="s">
        <v>39</v>
      </c>
      <c r="E47" s="59" t="s">
        <v>47</v>
      </c>
      <c r="F47" s="59" t="s">
        <v>37</v>
      </c>
      <c r="G47" s="72" t="s">
        <v>92</v>
      </c>
      <c r="H47" s="73"/>
      <c r="I47" s="73"/>
      <c r="J47" s="73"/>
      <c r="K47" s="73"/>
      <c r="L47" s="73"/>
      <c r="M47" s="74"/>
    </row>
    <row r="48" spans="1:13" s="4" customFormat="1" ht="48" customHeight="1">
      <c r="A48" s="45">
        <v>-100</v>
      </c>
      <c r="B48" s="18">
        <v>0</v>
      </c>
      <c r="C48" s="18">
        <v>0</v>
      </c>
      <c r="D48" s="58" t="s">
        <v>39</v>
      </c>
      <c r="E48" s="59" t="s">
        <v>93</v>
      </c>
      <c r="F48" s="59" t="s">
        <v>37</v>
      </c>
      <c r="G48" s="72" t="s">
        <v>94</v>
      </c>
      <c r="H48" s="73"/>
      <c r="I48" s="73"/>
      <c r="J48" s="73"/>
      <c r="K48" s="73"/>
      <c r="L48" s="73"/>
      <c r="M48" s="74"/>
    </row>
    <row r="49" spans="1:13" s="4" customFormat="1" ht="23.25" customHeight="1">
      <c r="A49" s="32">
        <f>SUM(A33:A48)</f>
        <v>-1412.9</v>
      </c>
      <c r="B49" s="32">
        <f>SUM(B33:B48)</f>
        <v>0</v>
      </c>
      <c r="C49" s="32">
        <f>SUM(C33:C48)</f>
        <v>0</v>
      </c>
      <c r="D49" s="121" t="s">
        <v>53</v>
      </c>
      <c r="E49" s="121"/>
      <c r="F49" s="121"/>
      <c r="G49" s="121"/>
      <c r="H49" s="121"/>
      <c r="I49" s="121"/>
      <c r="J49" s="121"/>
      <c r="K49" s="121"/>
      <c r="L49" s="121"/>
      <c r="M49" s="122"/>
    </row>
    <row r="50" spans="1:13" s="4" customFormat="1" ht="18" customHeight="1">
      <c r="A50" s="102" t="s">
        <v>11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4" s="4" customFormat="1" ht="42" customHeight="1">
      <c r="A51" s="45">
        <f>-5.9-1.8</f>
        <v>-7.7</v>
      </c>
      <c r="B51" s="18">
        <v>0</v>
      </c>
      <c r="C51" s="18">
        <v>0</v>
      </c>
      <c r="D51" s="58" t="s">
        <v>40</v>
      </c>
      <c r="E51" s="59" t="s">
        <v>41</v>
      </c>
      <c r="F51" s="59" t="s">
        <v>48</v>
      </c>
      <c r="G51" s="72" t="s">
        <v>95</v>
      </c>
      <c r="H51" s="73"/>
      <c r="I51" s="73"/>
      <c r="J51" s="73"/>
      <c r="K51" s="73"/>
      <c r="L51" s="73"/>
      <c r="M51" s="74"/>
      <c r="N51" s="50"/>
    </row>
    <row r="52" spans="1:14" s="4" customFormat="1" ht="39.75" customHeight="1">
      <c r="A52" s="45">
        <f>3.2</f>
        <v>3.2</v>
      </c>
      <c r="B52" s="18">
        <v>0</v>
      </c>
      <c r="C52" s="18">
        <v>0</v>
      </c>
      <c r="D52" s="58" t="s">
        <v>40</v>
      </c>
      <c r="E52" s="59" t="s">
        <v>62</v>
      </c>
      <c r="F52" s="59" t="s">
        <v>37</v>
      </c>
      <c r="G52" s="72" t="s">
        <v>78</v>
      </c>
      <c r="H52" s="73"/>
      <c r="I52" s="73"/>
      <c r="J52" s="73"/>
      <c r="K52" s="73"/>
      <c r="L52" s="73"/>
      <c r="M52" s="74"/>
      <c r="N52" s="50"/>
    </row>
    <row r="53" spans="1:14" s="4" customFormat="1" ht="37.5" customHeight="1">
      <c r="A53" s="45">
        <v>4.5</v>
      </c>
      <c r="B53" s="18">
        <v>0</v>
      </c>
      <c r="C53" s="18">
        <v>0</v>
      </c>
      <c r="D53" s="58" t="s">
        <v>39</v>
      </c>
      <c r="E53" s="59" t="s">
        <v>47</v>
      </c>
      <c r="F53" s="59" t="s">
        <v>45</v>
      </c>
      <c r="G53" s="72" t="s">
        <v>100</v>
      </c>
      <c r="H53" s="73"/>
      <c r="I53" s="73"/>
      <c r="J53" s="73"/>
      <c r="K53" s="73"/>
      <c r="L53" s="73"/>
      <c r="M53" s="74"/>
      <c r="N53" s="50"/>
    </row>
    <row r="54" spans="1:13" s="4" customFormat="1" ht="23.25" customHeight="1" thickBot="1">
      <c r="A54" s="32">
        <f>SUM(A51:A53)</f>
        <v>0</v>
      </c>
      <c r="B54" s="32">
        <f>SUM(B53:B53)</f>
        <v>0</v>
      </c>
      <c r="C54" s="32">
        <f>SUM(C53:C53)</f>
        <v>0</v>
      </c>
      <c r="D54" s="121" t="s">
        <v>27</v>
      </c>
      <c r="E54" s="121"/>
      <c r="F54" s="121"/>
      <c r="G54" s="121"/>
      <c r="H54" s="121"/>
      <c r="I54" s="121"/>
      <c r="J54" s="121"/>
      <c r="K54" s="121"/>
      <c r="L54" s="121"/>
      <c r="M54" s="122"/>
    </row>
    <row r="55" spans="1:13" s="12" customFormat="1" ht="24" customHeight="1" thickBot="1">
      <c r="A55" s="70">
        <f>A31+A49+A54</f>
        <v>-1135.7</v>
      </c>
      <c r="B55" s="70">
        <f>B31+B49+B54</f>
        <v>0</v>
      </c>
      <c r="C55" s="70">
        <f>C31+C49+C54</f>
        <v>0</v>
      </c>
      <c r="D55" s="130" t="s">
        <v>10</v>
      </c>
      <c r="E55" s="131"/>
      <c r="F55" s="131"/>
      <c r="G55" s="131"/>
      <c r="H55" s="131"/>
      <c r="I55" s="131"/>
      <c r="J55" s="131"/>
      <c r="K55" s="131"/>
      <c r="L55" s="131"/>
      <c r="M55" s="132"/>
    </row>
    <row r="56" spans="1:13" s="7" customFormat="1" ht="16.5" customHeight="1">
      <c r="A56" s="10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s="13" customFormat="1" ht="17.25" customHeight="1">
      <c r="A57" s="108" t="s">
        <v>29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13" s="13" customFormat="1" ht="19.5" customHeight="1">
      <c r="A58" s="62" t="s">
        <v>1</v>
      </c>
      <c r="B58" s="62"/>
      <c r="C58" s="62"/>
      <c r="D58" s="63"/>
      <c r="E58" s="63"/>
      <c r="F58" s="63"/>
      <c r="G58" s="63"/>
      <c r="H58" s="63"/>
      <c r="I58" s="63"/>
      <c r="J58" s="63"/>
      <c r="K58" s="64" t="s">
        <v>38</v>
      </c>
      <c r="L58" s="64" t="s">
        <v>55</v>
      </c>
      <c r="M58" s="64" t="s">
        <v>73</v>
      </c>
    </row>
    <row r="59" spans="1:14" s="12" customFormat="1" ht="12.75" customHeight="1">
      <c r="A59" s="141" t="s">
        <v>14</v>
      </c>
      <c r="B59" s="142"/>
      <c r="C59" s="143"/>
      <c r="D59" s="141" t="s">
        <v>15</v>
      </c>
      <c r="E59" s="142"/>
      <c r="F59" s="142"/>
      <c r="G59" s="142"/>
      <c r="H59" s="142"/>
      <c r="I59" s="142"/>
      <c r="J59" s="143"/>
      <c r="K59" s="139" t="s">
        <v>25</v>
      </c>
      <c r="L59" s="139" t="s">
        <v>25</v>
      </c>
      <c r="M59" s="139" t="s">
        <v>25</v>
      </c>
      <c r="N59" s="20"/>
    </row>
    <row r="60" spans="1:14" s="12" customFormat="1" ht="16.5" customHeight="1">
      <c r="A60" s="144"/>
      <c r="B60" s="145"/>
      <c r="C60" s="146"/>
      <c r="D60" s="144"/>
      <c r="E60" s="145"/>
      <c r="F60" s="145"/>
      <c r="G60" s="145"/>
      <c r="H60" s="145"/>
      <c r="I60" s="145"/>
      <c r="J60" s="146"/>
      <c r="K60" s="140"/>
      <c r="L60" s="140"/>
      <c r="M60" s="140"/>
      <c r="N60" s="20"/>
    </row>
    <row r="61" spans="1:14" s="22" customFormat="1" ht="28.5" customHeight="1">
      <c r="A61" s="133" t="s">
        <v>16</v>
      </c>
      <c r="B61" s="134"/>
      <c r="C61" s="135"/>
      <c r="D61" s="151" t="s">
        <v>17</v>
      </c>
      <c r="E61" s="152"/>
      <c r="F61" s="152"/>
      <c r="G61" s="152"/>
      <c r="H61" s="152"/>
      <c r="I61" s="152"/>
      <c r="J61" s="153"/>
      <c r="K61" s="65">
        <f>K63+K66</f>
        <v>-1412.8999999999999</v>
      </c>
      <c r="L61" s="65">
        <f>L63+L66</f>
        <v>0</v>
      </c>
      <c r="M61" s="65">
        <f>M63+M66</f>
        <v>0</v>
      </c>
      <c r="N61" s="21"/>
    </row>
    <row r="62" spans="1:14" s="24" customFormat="1" ht="15" customHeight="1">
      <c r="A62" s="115" t="s">
        <v>18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7"/>
      <c r="N62" s="23"/>
    </row>
    <row r="63" spans="1:14" s="26" customFormat="1" ht="35.25" customHeight="1" hidden="1">
      <c r="A63" s="123" t="s">
        <v>19</v>
      </c>
      <c r="B63" s="124"/>
      <c r="C63" s="124"/>
      <c r="D63" s="125" t="s">
        <v>20</v>
      </c>
      <c r="E63" s="126"/>
      <c r="F63" s="126"/>
      <c r="G63" s="126"/>
      <c r="H63" s="126"/>
      <c r="I63" s="126"/>
      <c r="J63" s="126"/>
      <c r="K63" s="66">
        <f>K64</f>
        <v>0</v>
      </c>
      <c r="L63" s="66">
        <f>L64+L65</f>
        <v>0</v>
      </c>
      <c r="M63" s="66">
        <f>M64+M65</f>
        <v>0</v>
      </c>
      <c r="N63" s="25"/>
    </row>
    <row r="64" spans="1:14" s="13" customFormat="1" ht="32.25" customHeight="1" hidden="1">
      <c r="A64" s="127" t="s">
        <v>21</v>
      </c>
      <c r="B64" s="124"/>
      <c r="C64" s="124"/>
      <c r="D64" s="128" t="s">
        <v>22</v>
      </c>
      <c r="E64" s="129"/>
      <c r="F64" s="129"/>
      <c r="G64" s="129"/>
      <c r="H64" s="129"/>
      <c r="I64" s="129"/>
      <c r="J64" s="129"/>
      <c r="K64" s="67">
        <v>0</v>
      </c>
      <c r="L64" s="67">
        <v>0</v>
      </c>
      <c r="M64" s="67">
        <v>0</v>
      </c>
      <c r="N64" s="27"/>
    </row>
    <row r="65" spans="1:14" s="13" customFormat="1" ht="51" customHeight="1" hidden="1">
      <c r="A65" s="127" t="s">
        <v>23</v>
      </c>
      <c r="B65" s="124"/>
      <c r="C65" s="124"/>
      <c r="D65" s="128" t="s">
        <v>24</v>
      </c>
      <c r="E65" s="129"/>
      <c r="F65" s="129"/>
      <c r="G65" s="129"/>
      <c r="H65" s="129"/>
      <c r="I65" s="129"/>
      <c r="J65" s="129"/>
      <c r="K65" s="67">
        <v>0</v>
      </c>
      <c r="L65" s="67">
        <v>0</v>
      </c>
      <c r="M65" s="67">
        <v>0</v>
      </c>
      <c r="N65" s="27"/>
    </row>
    <row r="66" spans="1:14" s="26" customFormat="1" ht="33" customHeight="1">
      <c r="A66" s="148" t="s">
        <v>9</v>
      </c>
      <c r="B66" s="149"/>
      <c r="C66" s="150"/>
      <c r="D66" s="136" t="s">
        <v>4</v>
      </c>
      <c r="E66" s="137"/>
      <c r="F66" s="137"/>
      <c r="G66" s="137"/>
      <c r="H66" s="137"/>
      <c r="I66" s="137"/>
      <c r="J66" s="138"/>
      <c r="K66" s="66">
        <f>K67+K68</f>
        <v>-1412.8999999999999</v>
      </c>
      <c r="L66" s="66">
        <f>L67+L68</f>
        <v>0</v>
      </c>
      <c r="M66" s="66">
        <f>M67+M68</f>
        <v>0</v>
      </c>
      <c r="N66" s="25"/>
    </row>
    <row r="67" spans="1:14" s="13" customFormat="1" ht="32.25" customHeight="1">
      <c r="A67" s="109" t="s">
        <v>5</v>
      </c>
      <c r="B67" s="110"/>
      <c r="C67" s="111"/>
      <c r="D67" s="112" t="s">
        <v>6</v>
      </c>
      <c r="E67" s="113"/>
      <c r="F67" s="113"/>
      <c r="G67" s="113"/>
      <c r="H67" s="113"/>
      <c r="I67" s="113"/>
      <c r="J67" s="114"/>
      <c r="K67" s="68">
        <f>0-(A21+K63)</f>
        <v>-291.59999999999997</v>
      </c>
      <c r="L67" s="68">
        <f>0-B21</f>
        <v>-25.6</v>
      </c>
      <c r="M67" s="68">
        <f>0-C21</f>
        <v>-217.2</v>
      </c>
      <c r="N67" s="27"/>
    </row>
    <row r="68" spans="1:14" s="13" customFormat="1" ht="33" customHeight="1">
      <c r="A68" s="109" t="s">
        <v>7</v>
      </c>
      <c r="B68" s="110"/>
      <c r="C68" s="111"/>
      <c r="D68" s="118" t="s">
        <v>8</v>
      </c>
      <c r="E68" s="119"/>
      <c r="F68" s="119"/>
      <c r="G68" s="119"/>
      <c r="H68" s="119"/>
      <c r="I68" s="119"/>
      <c r="J68" s="120"/>
      <c r="K68" s="69">
        <f>A55+'[1]Поясн зап  '!$H$37</f>
        <v>-1121.3</v>
      </c>
      <c r="L68" s="69">
        <f>B55+'[1]Поясн зап  '!$I$37</f>
        <v>25.6</v>
      </c>
      <c r="M68" s="69">
        <f>C55+'[1]Поясн зап  '!$J$37</f>
        <v>217.20000000000002</v>
      </c>
      <c r="N68" s="27"/>
    </row>
    <row r="69" spans="1:13" ht="61.5" customHeight="1">
      <c r="A69" s="154" t="s">
        <v>101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</row>
    <row r="70" spans="1:13" ht="15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s="5" customFormat="1" ht="15.75" customHeight="1">
      <c r="A71" s="84" t="s">
        <v>75</v>
      </c>
      <c r="B71" s="84"/>
      <c r="C71" s="84"/>
      <c r="D71" s="84"/>
      <c r="E71" s="84"/>
      <c r="F71" s="42"/>
      <c r="G71" s="42"/>
      <c r="H71" s="42"/>
      <c r="I71" s="99"/>
      <c r="J71" s="99"/>
      <c r="K71" s="99"/>
      <c r="L71" s="99"/>
      <c r="M71" s="99"/>
    </row>
    <row r="72" spans="1:13" s="5" customFormat="1" ht="15.75">
      <c r="A72" s="84"/>
      <c r="B72" s="84"/>
      <c r="C72" s="84"/>
      <c r="D72" s="84"/>
      <c r="E72" s="84"/>
      <c r="F72" s="42"/>
      <c r="G72" s="42"/>
      <c r="H72" s="42"/>
      <c r="I72" s="99" t="s">
        <v>74</v>
      </c>
      <c r="J72" s="99"/>
      <c r="K72" s="99"/>
      <c r="L72" s="99"/>
      <c r="M72" s="99"/>
    </row>
    <row r="73" spans="1:13" s="5" customFormat="1" ht="15.75">
      <c r="A73" s="41"/>
      <c r="B73" s="41"/>
      <c r="C73" s="41"/>
      <c r="D73" s="41"/>
      <c r="E73" s="41"/>
      <c r="F73" s="42"/>
      <c r="G73" s="42"/>
      <c r="H73" s="42"/>
      <c r="I73" s="42"/>
      <c r="J73" s="42"/>
      <c r="K73" s="42"/>
      <c r="L73" s="42"/>
      <c r="M73" s="42"/>
    </row>
    <row r="74" spans="1:13" s="5" customFormat="1" ht="15">
      <c r="A74" s="147" t="s">
        <v>26</v>
      </c>
      <c r="B74" s="147"/>
      <c r="C74" s="147"/>
      <c r="D74" s="147"/>
      <c r="E74" s="147"/>
      <c r="F74" s="43"/>
      <c r="G74" s="43"/>
      <c r="H74" s="43"/>
      <c r="I74" s="43"/>
      <c r="J74" s="43"/>
      <c r="K74" s="43"/>
      <c r="L74" s="43"/>
      <c r="M74" s="43"/>
    </row>
    <row r="75" spans="1:13" s="5" customFormat="1" ht="15">
      <c r="A75" s="44"/>
      <c r="B75" s="44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</row>
  </sheetData>
  <sheetProtection/>
  <mergeCells count="74">
    <mergeCell ref="A74:E74"/>
    <mergeCell ref="L59:L60"/>
    <mergeCell ref="M59:M60"/>
    <mergeCell ref="A66:C66"/>
    <mergeCell ref="D61:J61"/>
    <mergeCell ref="D59:J60"/>
    <mergeCell ref="D64:J64"/>
    <mergeCell ref="I72:M72"/>
    <mergeCell ref="A69:M69"/>
    <mergeCell ref="I71:M71"/>
    <mergeCell ref="D66:J66"/>
    <mergeCell ref="G33:M33"/>
    <mergeCell ref="K59:K60"/>
    <mergeCell ref="A59:C60"/>
    <mergeCell ref="G41:M41"/>
    <mergeCell ref="G45:M45"/>
    <mergeCell ref="D65:J65"/>
    <mergeCell ref="G27:M27"/>
    <mergeCell ref="G30:M30"/>
    <mergeCell ref="G53:M53"/>
    <mergeCell ref="D55:M55"/>
    <mergeCell ref="A57:M57"/>
    <mergeCell ref="A61:C61"/>
    <mergeCell ref="A32:M32"/>
    <mergeCell ref="A62:M62"/>
    <mergeCell ref="A68:C68"/>
    <mergeCell ref="D68:J68"/>
    <mergeCell ref="D54:M54"/>
    <mergeCell ref="D10:M10"/>
    <mergeCell ref="A63:C63"/>
    <mergeCell ref="D63:J63"/>
    <mergeCell ref="A65:C65"/>
    <mergeCell ref="A64:C64"/>
    <mergeCell ref="D49:M49"/>
    <mergeCell ref="D15:M15"/>
    <mergeCell ref="A1:M1"/>
    <mergeCell ref="A2:M2"/>
    <mergeCell ref="A3:M4"/>
    <mergeCell ref="A6:M6"/>
    <mergeCell ref="A26:M26"/>
    <mergeCell ref="D13:M13"/>
    <mergeCell ref="D16:M16"/>
    <mergeCell ref="D9:M9"/>
    <mergeCell ref="A24:M24"/>
    <mergeCell ref="D11:M11"/>
    <mergeCell ref="D21:M21"/>
    <mergeCell ref="G52:M52"/>
    <mergeCell ref="G36:M36"/>
    <mergeCell ref="G43:M43"/>
    <mergeCell ref="D14:M14"/>
    <mergeCell ref="G51:M51"/>
    <mergeCell ref="G48:M48"/>
    <mergeCell ref="G42:M42"/>
    <mergeCell ref="G44:M44"/>
    <mergeCell ref="A71:E72"/>
    <mergeCell ref="G34:M34"/>
    <mergeCell ref="G37:M37"/>
    <mergeCell ref="G38:M38"/>
    <mergeCell ref="G39:M39"/>
    <mergeCell ref="G40:M40"/>
    <mergeCell ref="G35:M35"/>
    <mergeCell ref="A50:M50"/>
    <mergeCell ref="A67:C67"/>
    <mergeCell ref="D67:J67"/>
    <mergeCell ref="G46:M46"/>
    <mergeCell ref="G47:M47"/>
    <mergeCell ref="D12:M12"/>
    <mergeCell ref="G29:M29"/>
    <mergeCell ref="D31:M31"/>
    <mergeCell ref="G28:M28"/>
    <mergeCell ref="D17:M17"/>
    <mergeCell ref="D19:M19"/>
    <mergeCell ref="D18:M18"/>
    <mergeCell ref="D20:M20"/>
  </mergeCells>
  <printOptions/>
  <pageMargins left="0.984251968503937" right="0.4724409448818898" top="0.5905511811023623" bottom="0.5905511811023623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2023-04-18T08:40:24Z</cp:lastPrinted>
  <dcterms:created xsi:type="dcterms:W3CDTF">1996-10-08T23:32:33Z</dcterms:created>
  <dcterms:modified xsi:type="dcterms:W3CDTF">2024-04-01T07:33:17Z</dcterms:modified>
  <cp:category/>
  <cp:version/>
  <cp:contentType/>
  <cp:contentStatus/>
</cp:coreProperties>
</file>