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120" windowWidth="12705" windowHeight="12405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<sst xmlns="http://schemas.openxmlformats.org/spreadsheetml/2006/main" count="35" uniqueCount="35">
  <si>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КВД</t>
  </si>
  <si>
    <t>Налог на имущество физических лиц</t>
  </si>
  <si>
    <t>Земельный налог</t>
  </si>
  <si>
    <t>Всего доходов:</t>
  </si>
  <si>
    <t>Налог на доходы физических лиц с доходов</t>
  </si>
  <si>
    <t>Субвенции</t>
  </si>
  <si>
    <t>Дотации</t>
  </si>
  <si>
    <t>Субсидии</t>
  </si>
  <si>
    <t xml:space="preserve">  % исполнения</t>
  </si>
  <si>
    <t>Госпошлина</t>
  </si>
  <si>
    <t xml:space="preserve">Ед.изм.: </t>
  </si>
  <si>
    <t>Прочие поступления от использования имущества</t>
  </si>
  <si>
    <t>Иные межбюджетные трансферты</t>
  </si>
  <si>
    <t>Доходы от реализации имущества</t>
  </si>
  <si>
    <t>Аренда имущества</t>
  </si>
  <si>
    <t>Итого безвозмездных поступлений от других бюджетов бюджетной системы:</t>
  </si>
  <si>
    <t>Приложение 1</t>
  </si>
  <si>
    <t>к пояснительной записке</t>
  </si>
  <si>
    <t>налоговые и неналоговые</t>
  </si>
  <si>
    <t>общая</t>
  </si>
  <si>
    <t>Итого безвозмездных поступлений:</t>
  </si>
  <si>
    <t>Итого налоговых и неналоговых доходов:</t>
  </si>
  <si>
    <t>Прочие доходы от оказания платных услуг (работ) и компенсации затрат государства</t>
  </si>
  <si>
    <t>Акцизы на нефтепродукты</t>
  </si>
  <si>
    <t>Прочие безвозмездные поступления</t>
  </si>
  <si>
    <t>тыс.руб.</t>
  </si>
  <si>
    <t>Факт 2020 г.</t>
  </si>
  <si>
    <t>Штрафы, санкции, возмещение ущерба</t>
  </si>
  <si>
    <t>Доходы от возврата остатков межбюджетных трансфертов</t>
  </si>
  <si>
    <t>Исполнение  доходной части бюджета муниципального образования Гостицкое сельское поселение Сланцевского муниципального района Ленинградской области за 2021 год</t>
  </si>
  <si>
    <t>к плану 2021 г.</t>
  </si>
  <si>
    <t>к факту      2020 г.</t>
  </si>
  <si>
    <t>План 2021 г.</t>
  </si>
  <si>
    <t>Факт 2021 г.</t>
  </si>
  <si>
    <t>структура факт 2021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</si>
</sst>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sz val="10"/>
      <name val="Arial"/>
      <family val="2"/>
    </font>
    <font>
      <sz val="8"/>
      <name val="Arial Narrow"/>
      <family val="2"/>
    </font>
    <font>
      <b/>
      <sz val="8.5"/>
      <name val="MS Sans Serif"/>
      <family val="2"/>
    </font>
    <font>
      <b/>
      <sz val="9.5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1"/>
      <name val="Times New Roman"/>
      <family val="1"/>
    </font>
    <font>
      <sz val="9"/>
      <name val="Arial Narrow"/>
      <family val="2"/>
    </font>
    <font>
      <b/>
      <sz val="11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73" fontId="13" fillId="0" borderId="12" xfId="0" applyNumberFormat="1" applyFont="1" applyBorder="1" applyAlignment="1">
      <alignment horizontal="left" vertical="center"/>
    </xf>
    <xf numFmtId="178" fontId="14" fillId="0" borderId="10" xfId="0" applyNumberFormat="1" applyFont="1" applyFill="1" applyBorder="1" applyAlignment="1">
      <alignment horizontal="right" vertical="center" wrapText="1"/>
    </xf>
    <xf numFmtId="178" fontId="14" fillId="0" borderId="11" xfId="0" applyNumberFormat="1" applyFont="1" applyFill="1" applyBorder="1" applyAlignment="1">
      <alignment horizontal="right" vertical="center" wrapText="1"/>
    </xf>
    <xf numFmtId="172" fontId="14" fillId="0" borderId="0" xfId="0" applyNumberFormat="1" applyFont="1" applyAlignment="1">
      <alignment/>
    </xf>
    <xf numFmtId="49" fontId="13" fillId="0" borderId="12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left" vertical="center"/>
    </xf>
    <xf numFmtId="178" fontId="14" fillId="0" borderId="14" xfId="0" applyNumberFormat="1" applyFont="1" applyFill="1" applyBorder="1" applyAlignment="1">
      <alignment horizontal="right" vertical="center" wrapText="1"/>
    </xf>
    <xf numFmtId="49" fontId="15" fillId="0" borderId="15" xfId="0" applyNumberFormat="1" applyFont="1" applyBorder="1" applyAlignment="1">
      <alignment horizontal="left" vertical="center"/>
    </xf>
    <xf numFmtId="178" fontId="16" fillId="0" borderId="16" xfId="0" applyNumberFormat="1" applyFont="1" applyFill="1" applyBorder="1" applyAlignment="1">
      <alignment horizontal="right" vertical="center" wrapText="1"/>
    </xf>
    <xf numFmtId="178" fontId="16" fillId="0" borderId="17" xfId="0" applyNumberFormat="1" applyFont="1" applyFill="1" applyBorder="1" applyAlignment="1">
      <alignment horizontal="right" vertical="center" wrapText="1"/>
    </xf>
    <xf numFmtId="172" fontId="16" fillId="0" borderId="18" xfId="0" applyNumberFormat="1" applyFont="1" applyBorder="1" applyAlignment="1">
      <alignment/>
    </xf>
    <xf numFmtId="172" fontId="17" fillId="0" borderId="19" xfId="0" applyNumberFormat="1" applyFont="1" applyBorder="1" applyAlignment="1">
      <alignment/>
    </xf>
    <xf numFmtId="49" fontId="13" fillId="0" borderId="20" xfId="0" applyNumberFormat="1" applyFont="1" applyBorder="1" applyAlignment="1">
      <alignment horizontal="left" vertical="center"/>
    </xf>
    <xf numFmtId="178" fontId="14" fillId="0" borderId="21" xfId="0" applyNumberFormat="1" applyFont="1" applyFill="1" applyBorder="1" applyAlignment="1">
      <alignment horizontal="right" vertical="center" wrapText="1"/>
    </xf>
    <xf numFmtId="178" fontId="14" fillId="0" borderId="22" xfId="0" applyNumberFormat="1" applyFont="1" applyFill="1" applyBorder="1" applyAlignment="1">
      <alignment horizontal="right" vertical="center" wrapText="1"/>
    </xf>
    <xf numFmtId="178" fontId="14" fillId="0" borderId="23" xfId="0" applyNumberFormat="1" applyFont="1" applyFill="1" applyBorder="1" applyAlignment="1">
      <alignment horizontal="right" vertical="center" wrapText="1"/>
    </xf>
    <xf numFmtId="49" fontId="18" fillId="0" borderId="24" xfId="0" applyNumberFormat="1" applyFont="1" applyBorder="1" applyAlignment="1">
      <alignment horizontal="left" vertical="center" wrapText="1"/>
    </xf>
    <xf numFmtId="178" fontId="16" fillId="0" borderId="25" xfId="0" applyNumberFormat="1" applyFont="1" applyFill="1" applyBorder="1" applyAlignment="1">
      <alignment horizontal="right" vertical="center" wrapText="1"/>
    </xf>
    <xf numFmtId="178" fontId="16" fillId="0" borderId="26" xfId="0" applyNumberFormat="1" applyFont="1" applyFill="1" applyBorder="1" applyAlignment="1">
      <alignment horizontal="right" vertical="center" wrapText="1"/>
    </xf>
    <xf numFmtId="0" fontId="19" fillId="0" borderId="18" xfId="0" applyFont="1" applyBorder="1" applyAlignment="1">
      <alignment/>
    </xf>
    <xf numFmtId="172" fontId="14" fillId="0" borderId="19" xfId="0" applyNumberFormat="1" applyFont="1" applyBorder="1" applyAlignment="1">
      <alignment/>
    </xf>
    <xf numFmtId="0" fontId="19" fillId="0" borderId="0" xfId="0" applyFont="1" applyAlignment="1">
      <alignment/>
    </xf>
    <xf numFmtId="49" fontId="20" fillId="0" borderId="12" xfId="0" applyNumberFormat="1" applyFont="1" applyBorder="1" applyAlignment="1">
      <alignment horizontal="left" vertical="center"/>
    </xf>
    <xf numFmtId="49" fontId="20" fillId="0" borderId="27" xfId="0" applyNumberFormat="1" applyFont="1" applyBorder="1" applyAlignment="1">
      <alignment horizontal="left" vertical="center"/>
    </xf>
    <xf numFmtId="178" fontId="14" fillId="0" borderId="28" xfId="0" applyNumberFormat="1" applyFont="1" applyFill="1" applyBorder="1" applyAlignment="1">
      <alignment horizontal="right" vertical="center" wrapText="1"/>
    </xf>
    <xf numFmtId="178" fontId="14" fillId="0" borderId="29" xfId="0" applyNumberFormat="1" applyFont="1" applyFill="1" applyBorder="1" applyAlignment="1">
      <alignment horizontal="right" vertical="center" wrapText="1"/>
    </xf>
    <xf numFmtId="0" fontId="21" fillId="0" borderId="18" xfId="0" applyFont="1" applyBorder="1" applyAlignment="1">
      <alignment/>
    </xf>
    <xf numFmtId="178" fontId="17" fillId="33" borderId="16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left" vertical="center"/>
    </xf>
    <xf numFmtId="4" fontId="14" fillId="0" borderId="0" xfId="0" applyNumberFormat="1" applyFont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4" fontId="7" fillId="33" borderId="0" xfId="0" applyNumberFormat="1" applyFont="1" applyFill="1" applyBorder="1" applyAlignment="1">
      <alignment horizontal="right" vertical="center" wrapText="1"/>
    </xf>
    <xf numFmtId="178" fontId="14" fillId="33" borderId="10" xfId="0" applyNumberFormat="1" applyFont="1" applyFill="1" applyBorder="1" applyAlignment="1">
      <alignment horizontal="right" vertical="center" wrapText="1"/>
    </xf>
    <xf numFmtId="178" fontId="14" fillId="33" borderId="14" xfId="0" applyNumberFormat="1" applyFont="1" applyFill="1" applyBorder="1" applyAlignment="1">
      <alignment horizontal="right" vertical="center" wrapText="1"/>
    </xf>
    <xf numFmtId="178" fontId="16" fillId="33" borderId="16" xfId="0" applyNumberFormat="1" applyFont="1" applyFill="1" applyBorder="1" applyAlignment="1">
      <alignment horizontal="right" vertical="center" wrapText="1"/>
    </xf>
    <xf numFmtId="178" fontId="14" fillId="33" borderId="30" xfId="0" applyNumberFormat="1" applyFont="1" applyFill="1" applyBorder="1" applyAlignment="1">
      <alignment horizontal="right" vertical="center" wrapText="1"/>
    </xf>
    <xf numFmtId="178" fontId="16" fillId="33" borderId="25" xfId="0" applyNumberFormat="1" applyFont="1" applyFill="1" applyBorder="1" applyAlignment="1">
      <alignment horizontal="right" vertical="center" wrapText="1"/>
    </xf>
    <xf numFmtId="178" fontId="14" fillId="33" borderId="31" xfId="0" applyNumberFormat="1" applyFont="1" applyFill="1" applyBorder="1" applyAlignment="1">
      <alignment horizontal="right" vertical="center" wrapText="1"/>
    </xf>
    <xf numFmtId="4" fontId="14" fillId="33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24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49" fontId="10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9" fontId="8" fillId="33" borderId="25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4">
      <selection activeCell="D26" sqref="D26"/>
    </sheetView>
  </sheetViews>
  <sheetFormatPr defaultColWidth="9.00390625" defaultRowHeight="12.75"/>
  <cols>
    <col min="1" max="1" width="50.75390625" style="1" customWidth="1"/>
    <col min="2" max="2" width="13.875" style="1" customWidth="1"/>
    <col min="3" max="4" width="12.25390625" style="42" customWidth="1"/>
    <col min="5" max="5" width="10.125" style="1" customWidth="1"/>
    <col min="6" max="6" width="9.75390625" style="1" customWidth="1"/>
    <col min="7" max="7" width="10.375" style="1" customWidth="1"/>
    <col min="8" max="16384" width="9.125" style="1" customWidth="1"/>
  </cols>
  <sheetData>
    <row r="1" ht="12.75">
      <c r="G1" s="1" t="s">
        <v>16</v>
      </c>
    </row>
    <row r="2" ht="12.75">
      <c r="G2" s="3" t="s">
        <v>17</v>
      </c>
    </row>
    <row r="4" spans="1:6" s="2" customFormat="1" ht="39.75" customHeight="1">
      <c r="A4" s="51" t="s">
        <v>29</v>
      </c>
      <c r="B4" s="52"/>
      <c r="C4" s="52"/>
      <c r="D4" s="52"/>
      <c r="E4" s="52"/>
      <c r="F4" s="52"/>
    </row>
    <row r="5" spans="1:7" ht="21" customHeight="1" thickBot="1">
      <c r="A5" s="4"/>
      <c r="C5" s="43"/>
      <c r="D5" s="43" t="s">
        <v>10</v>
      </c>
      <c r="E5" s="5" t="s">
        <v>25</v>
      </c>
      <c r="G5" s="6"/>
    </row>
    <row r="6" spans="1:8" ht="18.75" customHeight="1">
      <c r="A6" s="53" t="s">
        <v>0</v>
      </c>
      <c r="B6" s="57" t="s">
        <v>26</v>
      </c>
      <c r="C6" s="57" t="s">
        <v>32</v>
      </c>
      <c r="D6" s="57" t="s">
        <v>33</v>
      </c>
      <c r="E6" s="59" t="s">
        <v>8</v>
      </c>
      <c r="F6" s="60"/>
      <c r="G6" s="55" t="s">
        <v>34</v>
      </c>
      <c r="H6" s="56"/>
    </row>
    <row r="7" spans="1:8" ht="22.5" customHeight="1">
      <c r="A7" s="54"/>
      <c r="B7" s="58"/>
      <c r="C7" s="58"/>
      <c r="D7" s="58"/>
      <c r="E7" s="7" t="s">
        <v>30</v>
      </c>
      <c r="F7" s="8" t="s">
        <v>31</v>
      </c>
      <c r="G7" s="9" t="s">
        <v>18</v>
      </c>
      <c r="H7" s="10" t="s">
        <v>19</v>
      </c>
    </row>
    <row r="8" spans="1:8" ht="19.5" customHeight="1">
      <c r="A8" s="11" t="s">
        <v>4</v>
      </c>
      <c r="B8" s="44">
        <v>922.5</v>
      </c>
      <c r="C8" s="44">
        <v>879.6</v>
      </c>
      <c r="D8" s="44">
        <v>827.9</v>
      </c>
      <c r="E8" s="12">
        <f aca="true" t="shared" si="0" ref="E8:E27">D8/C8*100</f>
        <v>94.12232833105956</v>
      </c>
      <c r="F8" s="13">
        <f aca="true" t="shared" si="1" ref="F8:F27">D8/B8*100</f>
        <v>89.74525745257452</v>
      </c>
      <c r="G8" s="14">
        <f>D8/$D$18*100</f>
        <v>30.759799368381934</v>
      </c>
      <c r="H8" s="14">
        <f>D8/$D$27*100</f>
        <v>4.012543135202202</v>
      </c>
    </row>
    <row r="9" spans="1:8" ht="16.5" customHeight="1">
      <c r="A9" s="15" t="s">
        <v>23</v>
      </c>
      <c r="B9" s="44">
        <v>364.7</v>
      </c>
      <c r="C9" s="44">
        <v>438.1</v>
      </c>
      <c r="D9" s="44">
        <v>432.9</v>
      </c>
      <c r="E9" s="12">
        <f t="shared" si="0"/>
        <v>98.81305637982194</v>
      </c>
      <c r="F9" s="13">
        <f t="shared" si="1"/>
        <v>118.70030161776803</v>
      </c>
      <c r="G9" s="14">
        <f>D9/$D$18*100</f>
        <v>16.08396804755712</v>
      </c>
      <c r="H9" s="14">
        <f>D9/$D$27*100</f>
        <v>2.0981156217285095</v>
      </c>
    </row>
    <row r="10" spans="1:8" ht="19.5" customHeight="1">
      <c r="A10" s="15" t="s">
        <v>1</v>
      </c>
      <c r="B10" s="44">
        <v>85.1</v>
      </c>
      <c r="C10" s="44">
        <v>204.9</v>
      </c>
      <c r="D10" s="44">
        <v>171.4</v>
      </c>
      <c r="E10" s="12">
        <f t="shared" si="0"/>
        <v>83.65056124938994</v>
      </c>
      <c r="F10" s="13">
        <f t="shared" si="1"/>
        <v>201.4101057579319</v>
      </c>
      <c r="G10" s="14">
        <f>D10/$D$18*100</f>
        <v>6.3681961731376555</v>
      </c>
      <c r="H10" s="14">
        <f>D10/$D$27*100</f>
        <v>0.8307161412895971</v>
      </c>
    </row>
    <row r="11" spans="1:8" ht="17.25" customHeight="1">
      <c r="A11" s="15" t="s">
        <v>2</v>
      </c>
      <c r="B11" s="44">
        <v>1110.4</v>
      </c>
      <c r="C11" s="44">
        <v>483.3</v>
      </c>
      <c r="D11" s="44">
        <v>147.4</v>
      </c>
      <c r="E11" s="12">
        <f t="shared" si="0"/>
        <v>30.49865507966067</v>
      </c>
      <c r="F11" s="13">
        <f t="shared" si="1"/>
        <v>13.274495677233428</v>
      </c>
      <c r="G11" s="14">
        <f>D11/$D$18*100</f>
        <v>5.476500092885008</v>
      </c>
      <c r="H11" s="14">
        <f>D11/$D$27*100</f>
        <v>0.7143964949013222</v>
      </c>
    </row>
    <row r="12" spans="1:8" ht="14.25" customHeight="1">
      <c r="A12" s="15" t="s">
        <v>9</v>
      </c>
      <c r="B12" s="44">
        <v>1.7</v>
      </c>
      <c r="C12" s="44">
        <v>2.5</v>
      </c>
      <c r="D12" s="44">
        <v>2.2</v>
      </c>
      <c r="E12" s="12">
        <f t="shared" si="0"/>
        <v>88.00000000000001</v>
      </c>
      <c r="F12" s="13">
        <f t="shared" si="1"/>
        <v>129.41176470588235</v>
      </c>
      <c r="G12" s="14">
        <f>D12/$D$18*100</f>
        <v>0.08173880735649265</v>
      </c>
      <c r="H12" s="14">
        <f>D12/$D$27*100</f>
        <v>0.01066263425225854</v>
      </c>
    </row>
    <row r="13" spans="1:8" ht="16.5" customHeight="1">
      <c r="A13" s="15" t="s">
        <v>14</v>
      </c>
      <c r="B13" s="44">
        <v>290</v>
      </c>
      <c r="C13" s="44">
        <v>249.8</v>
      </c>
      <c r="D13" s="44">
        <v>282.5</v>
      </c>
      <c r="E13" s="12">
        <f t="shared" si="0"/>
        <v>113.0904723779023</v>
      </c>
      <c r="F13" s="13">
        <f t="shared" si="1"/>
        <v>97.41379310344827</v>
      </c>
      <c r="G13" s="14">
        <f>D13/$D$18*100</f>
        <v>10.496005944640533</v>
      </c>
      <c r="H13" s="14">
        <f>D13/$D$27*100</f>
        <v>1.3691791710286534</v>
      </c>
    </row>
    <row r="14" spans="1:8" ht="16.5" customHeight="1">
      <c r="A14" s="15" t="s">
        <v>11</v>
      </c>
      <c r="B14" s="44">
        <v>105</v>
      </c>
      <c r="C14" s="44">
        <v>132.3</v>
      </c>
      <c r="D14" s="44">
        <v>141.9</v>
      </c>
      <c r="E14" s="12">
        <f t="shared" si="0"/>
        <v>107.2562358276644</v>
      </c>
      <c r="F14" s="13">
        <f t="shared" si="1"/>
        <v>135.14285714285714</v>
      </c>
      <c r="G14" s="14">
        <f>D14/$D$18*100</f>
        <v>5.272153074493776</v>
      </c>
      <c r="H14" s="14">
        <f>D14/$D$27*100</f>
        <v>0.6877399092706757</v>
      </c>
    </row>
    <row r="15" spans="1:8" ht="28.5" customHeight="1">
      <c r="A15" s="16" t="s">
        <v>22</v>
      </c>
      <c r="B15" s="44">
        <v>0.1</v>
      </c>
      <c r="C15" s="44">
        <v>84.9</v>
      </c>
      <c r="D15" s="44">
        <v>84.9</v>
      </c>
      <c r="E15" s="12">
        <f t="shared" si="0"/>
        <v>100</v>
      </c>
      <c r="F15" s="13">
        <f t="shared" si="1"/>
        <v>84900</v>
      </c>
      <c r="G15" s="14">
        <f>D15/$D$18*100</f>
        <v>3.1543748838937393</v>
      </c>
      <c r="H15" s="14">
        <f>D15/$D$27*100</f>
        <v>0.4114807490985227</v>
      </c>
    </row>
    <row r="16" spans="1:8" ht="22.5" customHeight="1">
      <c r="A16" s="17" t="s">
        <v>13</v>
      </c>
      <c r="B16" s="45">
        <v>160.4</v>
      </c>
      <c r="C16" s="45">
        <v>595.5</v>
      </c>
      <c r="D16" s="45">
        <v>595.5</v>
      </c>
      <c r="E16" s="12">
        <f t="shared" si="0"/>
        <v>100</v>
      </c>
      <c r="F16" s="13">
        <f t="shared" si="1"/>
        <v>371.2593516209476</v>
      </c>
      <c r="G16" s="14">
        <f>D16/$D$18*100</f>
        <v>22.125208991268806</v>
      </c>
      <c r="H16" s="14">
        <f>D16/$D$27*100</f>
        <v>2.8861812260090725</v>
      </c>
    </row>
    <row r="17" spans="1:8" ht="20.25" customHeight="1" thickBot="1">
      <c r="A17" s="17" t="s">
        <v>27</v>
      </c>
      <c r="B17" s="45">
        <v>61.1</v>
      </c>
      <c r="C17" s="45">
        <v>4.9</v>
      </c>
      <c r="D17" s="45">
        <v>4.9</v>
      </c>
      <c r="E17" s="18">
        <f t="shared" si="0"/>
        <v>100</v>
      </c>
      <c r="F17" s="13">
        <f t="shared" si="1"/>
        <v>8.019639934533553</v>
      </c>
      <c r="G17" s="14">
        <f>D17/$D$18*100</f>
        <v>0.18205461638491546</v>
      </c>
      <c r="H17" s="14">
        <f>D17/$D$27*100</f>
        <v>0.023748594470939473</v>
      </c>
    </row>
    <row r="18" spans="1:8" ht="17.25" customHeight="1" thickBot="1">
      <c r="A18" s="19" t="s">
        <v>21</v>
      </c>
      <c r="B18" s="46">
        <f>SUM(B8:B17)</f>
        <v>3100.9999999999995</v>
      </c>
      <c r="C18" s="46">
        <f>SUM(C8:C17)</f>
        <v>3075.8000000000006</v>
      </c>
      <c r="D18" s="46">
        <f>SUM(D8:D17)</f>
        <v>2691.5000000000005</v>
      </c>
      <c r="E18" s="20">
        <f t="shared" si="0"/>
        <v>87.50568957669549</v>
      </c>
      <c r="F18" s="21">
        <f t="shared" si="1"/>
        <v>86.79458239277655</v>
      </c>
      <c r="G18" s="22">
        <f>D18/$D$18*100</f>
        <v>100</v>
      </c>
      <c r="H18" s="23">
        <f>D18/$D$27*100</f>
        <v>13.044763677251755</v>
      </c>
    </row>
    <row r="19" spans="1:8" ht="15">
      <c r="A19" s="24" t="s">
        <v>6</v>
      </c>
      <c r="B19" s="47">
        <v>11520.9</v>
      </c>
      <c r="C19" s="47">
        <v>11703.7</v>
      </c>
      <c r="D19" s="47">
        <v>11703.7</v>
      </c>
      <c r="E19" s="25">
        <f t="shared" si="0"/>
        <v>100</v>
      </c>
      <c r="F19" s="26">
        <f t="shared" si="1"/>
        <v>101.58668159605588</v>
      </c>
      <c r="H19" s="14">
        <f>D19/$D$27*100</f>
        <v>56.72376022643557</v>
      </c>
    </row>
    <row r="20" spans="1:8" ht="15">
      <c r="A20" s="15" t="s">
        <v>7</v>
      </c>
      <c r="B20" s="44">
        <v>11993.2</v>
      </c>
      <c r="C20" s="44">
        <v>5947.6</v>
      </c>
      <c r="D20" s="44">
        <v>5947.6</v>
      </c>
      <c r="E20" s="25">
        <f t="shared" si="0"/>
        <v>100</v>
      </c>
      <c r="F20" s="13">
        <f t="shared" si="1"/>
        <v>49.591435146583066</v>
      </c>
      <c r="H20" s="14">
        <f>D20/$D$27*100</f>
        <v>28.825947035787674</v>
      </c>
    </row>
    <row r="21" spans="1:8" ht="15">
      <c r="A21" s="15" t="s">
        <v>5</v>
      </c>
      <c r="B21" s="44">
        <v>161.2</v>
      </c>
      <c r="C21" s="44">
        <v>156.5</v>
      </c>
      <c r="D21" s="44">
        <v>156.5</v>
      </c>
      <c r="E21" s="12">
        <f t="shared" si="0"/>
        <v>100</v>
      </c>
      <c r="F21" s="13">
        <f t="shared" si="1"/>
        <v>97.08436724565757</v>
      </c>
      <c r="H21" s="14">
        <f>D21/$D$27*100</f>
        <v>0.7585010274902096</v>
      </c>
    </row>
    <row r="22" spans="1:8" ht="16.5" customHeight="1" thickBot="1">
      <c r="A22" s="17" t="s">
        <v>12</v>
      </c>
      <c r="B22" s="45">
        <v>708.5</v>
      </c>
      <c r="C22" s="45">
        <v>123.4</v>
      </c>
      <c r="D22" s="45">
        <v>123.4</v>
      </c>
      <c r="E22" s="18">
        <f t="shared" si="0"/>
        <v>100</v>
      </c>
      <c r="F22" s="27">
        <f t="shared" si="1"/>
        <v>17.41707833450953</v>
      </c>
      <c r="H22" s="14">
        <f>D22/$D$27*100</f>
        <v>0.5980768485130471</v>
      </c>
    </row>
    <row r="23" spans="1:8" s="33" customFormat="1" ht="24" customHeight="1" thickBot="1">
      <c r="A23" s="28" t="s">
        <v>15</v>
      </c>
      <c r="B23" s="48">
        <f>SUM(B19:B22)</f>
        <v>24383.8</v>
      </c>
      <c r="C23" s="48">
        <f>SUM(C19:C22)</f>
        <v>17931.200000000004</v>
      </c>
      <c r="D23" s="48">
        <f>SUM(D19:D22)</f>
        <v>17931.200000000004</v>
      </c>
      <c r="E23" s="29">
        <f t="shared" si="0"/>
        <v>100</v>
      </c>
      <c r="F23" s="30">
        <f t="shared" si="1"/>
        <v>73.53734856749156</v>
      </c>
      <c r="G23" s="31"/>
      <c r="H23" s="32">
        <f>D23/$D$27*100</f>
        <v>86.90628513822652</v>
      </c>
    </row>
    <row r="24" spans="1:8" ht="16.5" customHeight="1">
      <c r="A24" s="34" t="s">
        <v>24</v>
      </c>
      <c r="B24" s="44">
        <v>97.9</v>
      </c>
      <c r="C24" s="44">
        <v>10.1</v>
      </c>
      <c r="D24" s="44">
        <v>10.1</v>
      </c>
      <c r="E24" s="12">
        <f>D24/C24*100</f>
        <v>100</v>
      </c>
      <c r="F24" s="13">
        <f>D24/B24*100</f>
        <v>10.316649642492338</v>
      </c>
      <c r="H24" s="14">
        <f>D24/$D$27*100</f>
        <v>0.048951184521732374</v>
      </c>
    </row>
    <row r="25" spans="1:8" ht="16.5" customHeight="1" thickBot="1">
      <c r="A25" s="35" t="s">
        <v>28</v>
      </c>
      <c r="B25" s="49">
        <v>17.9</v>
      </c>
      <c r="C25" s="49">
        <v>0</v>
      </c>
      <c r="D25" s="49">
        <v>0</v>
      </c>
      <c r="E25" s="36" t="e">
        <f t="shared" si="0"/>
        <v>#DIV/0!</v>
      </c>
      <c r="F25" s="37">
        <f t="shared" si="1"/>
        <v>0</v>
      </c>
      <c r="H25" s="14">
        <f>D25/$D$27*100</f>
        <v>0</v>
      </c>
    </row>
    <row r="26" spans="1:8" ht="21" customHeight="1" thickBot="1">
      <c r="A26" s="19" t="s">
        <v>20</v>
      </c>
      <c r="B26" s="46">
        <f>B25+B23+B24</f>
        <v>24499.600000000002</v>
      </c>
      <c r="C26" s="46">
        <f>C25+C23+C24</f>
        <v>17941.300000000003</v>
      </c>
      <c r="D26" s="46">
        <f>D25+D23+D24</f>
        <v>17941.300000000003</v>
      </c>
      <c r="E26" s="20">
        <f t="shared" si="0"/>
        <v>100</v>
      </c>
      <c r="F26" s="21">
        <f t="shared" si="1"/>
        <v>73.23099152639227</v>
      </c>
      <c r="G26" s="38"/>
      <c r="H26" s="23">
        <f>D26/$D$27*100</f>
        <v>86.95523632274825</v>
      </c>
    </row>
    <row r="27" spans="1:8" ht="15" thickBot="1">
      <c r="A27" s="19" t="s">
        <v>3</v>
      </c>
      <c r="B27" s="39">
        <f>B26+B18</f>
        <v>27600.600000000002</v>
      </c>
      <c r="C27" s="39">
        <f>C26+C18</f>
        <v>21017.100000000002</v>
      </c>
      <c r="D27" s="39">
        <f>D26+D18</f>
        <v>20632.800000000003</v>
      </c>
      <c r="E27" s="20">
        <f t="shared" si="0"/>
        <v>98.17148893044237</v>
      </c>
      <c r="F27" s="21">
        <f t="shared" si="1"/>
        <v>74.7548966326819</v>
      </c>
      <c r="G27" s="38"/>
      <c r="H27" s="23">
        <f>D27/$D$27*100</f>
        <v>100</v>
      </c>
    </row>
    <row r="28" spans="1:6" ht="13.5">
      <c r="A28" s="40"/>
      <c r="B28" s="41"/>
      <c r="C28" s="50"/>
      <c r="D28" s="50"/>
      <c r="E28" s="41"/>
      <c r="F28" s="41"/>
    </row>
    <row r="29" spans="1:6" ht="13.5">
      <c r="A29" s="40"/>
      <c r="B29" s="41"/>
      <c r="C29" s="50"/>
      <c r="D29" s="50"/>
      <c r="E29" s="41"/>
      <c r="F29" s="41"/>
    </row>
  </sheetData>
  <sheetProtection/>
  <mergeCells count="7">
    <mergeCell ref="A4:F4"/>
    <mergeCell ref="A6:A7"/>
    <mergeCell ref="B6:B7"/>
    <mergeCell ref="G6:H6"/>
    <mergeCell ref="C6:C7"/>
    <mergeCell ref="D6:D7"/>
    <mergeCell ref="E6:F6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2021-02-04T12:43:18Z</cp:lastPrinted>
  <dcterms:created xsi:type="dcterms:W3CDTF">2006-03-15T08:30:53Z</dcterms:created>
  <dcterms:modified xsi:type="dcterms:W3CDTF">2022-01-25T11:05:34Z</dcterms:modified>
  <cp:category/>
  <cp:version/>
  <cp:contentType/>
  <cp:contentStatus/>
</cp:coreProperties>
</file>