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12" windowWidth="15456" windowHeight="10260" activeTab="0"/>
  </bookViews>
  <sheets>
    <sheet name="отрасли" sheetId="1" r:id="rId1"/>
    <sheet name="КОСГУ" sheetId="2" r:id="rId2"/>
  </sheets>
  <definedNames>
    <definedName name="_xlnm._FilterDatabase" localSheetId="1" hidden="1">'КОСГУ'!$A$7:$IV$33</definedName>
    <definedName name="_xlnm._FilterDatabase" localSheetId="0" hidden="1">'отрасли'!$A$7:$M$37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'отрасли'!$B$1:$K$37</definedName>
  </definedNames>
  <calcPr fullCalcOnLoad="1"/>
</workbook>
</file>

<file path=xl/sharedStrings.xml><?xml version="1.0" encoding="utf-8"?>
<sst xmlns="http://schemas.openxmlformats.org/spreadsheetml/2006/main" count="193" uniqueCount="144">
  <si>
    <t>тыс. руб.</t>
  </si>
  <si>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</si>
  <si>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</si>
  <si>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</si>
  <si>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</si>
  <si>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</si>
  <si>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</si>
  <si>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</si>
  <si>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</si>
  <si>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</si>
  <si>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</si>
  <si>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</si>
  <si>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</si>
  <si>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</si>
  <si>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</si>
  <si>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</si>
  <si>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</si>
  <si>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</si>
  <si>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</si>
  <si>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</si>
  <si>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</si>
  <si>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</si>
  <si>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</si>
  <si>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</si>
  <si>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</si>
  <si>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</si>
  <si>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</si>
  <si>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</si>
  <si>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</si>
  <si>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</si>
  <si>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</si>
  <si>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</si>
  <si>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</si>
  <si>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</si>
  <si>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</si>
  <si>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</si>
  <si>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</si>
  <si>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</si>
  <si>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</si>
  <si>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</si>
  <si>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</si>
  <si>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</si>
  <si>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</si>
  <si>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</si>
  <si>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</si>
  <si>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</si>
  <si>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</si>
  <si>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</si>
  <si>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</si>
  <si>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</si>
  <si>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</si>
  <si>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</si>
  <si>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</si>
  <si>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</si>
  <si>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</si>
  <si>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</si>
  <si>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</si>
  <si>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</si>
  <si>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</si>
  <si>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</si>
  <si>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</si>
  <si>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</si>
  <si>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</si>
  <si>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</si>
  <si>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</si>
  <si>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</si>
  <si>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</si>
  <si>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</si>
  <si>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</si>
  <si>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</si>
  <si>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</si>
  <si>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</si>
  <si>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</si>
  <si>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</si>
  <si>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</si>
  <si>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</si>
  <si>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</si>
  <si>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</si>
  <si>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</si>
  <si>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</si>
  <si>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</si>
  <si>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</si>
  <si>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3</t>
  </si>
  <si>
    <t>Сведения об исполнении расходной части бюджета по экономической классификации</t>
  </si>
  <si>
    <t>224</t>
  </si>
  <si>
    <t>Арендная плата за пользование имуществом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</si>
  <si>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</si>
  <si>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</si>
  <si>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</si>
  <si>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</si>
  <si>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</si>
  <si>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</si>
  <si>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</si>
  <si>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</si>
  <si>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</si>
  <si>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</si>
  <si>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</si>
  <si>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</si>
  <si>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</si>
  <si>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</si>
  <si>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остаток ассигнований</t>
  </si>
  <si>
    <t>Структура остатка</t>
  </si>
  <si>
    <t>0310</t>
  </si>
  <si>
    <t>Обеспечение пожарной безопасности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</si>
  <si>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</si>
  <si>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</si>
  <si>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</si>
  <si>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</si>
  <si>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296</t>
  </si>
  <si>
    <t>Иные расходы</t>
  </si>
  <si>
    <t>План 2019г.</t>
  </si>
  <si>
    <t>к плану  2019 г.</t>
  </si>
  <si>
    <t>227</t>
  </si>
  <si>
    <t>Страхование</t>
  </si>
  <si>
    <t>264</t>
  </si>
  <si>
    <t>Пенсии, пособия, выплачиваемые работодателями, нанимателями бывшим работникам</t>
  </si>
  <si>
    <t>295</t>
  </si>
  <si>
    <t>297</t>
  </si>
  <si>
    <t>Другие экономические санкции</t>
  </si>
  <si>
    <t>341</t>
  </si>
  <si>
    <t>342</t>
  </si>
  <si>
    <t>343</t>
  </si>
  <si>
    <t>346</t>
  </si>
  <si>
    <t>349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</si>
  <si>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</si>
  <si>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</si>
  <si>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</si>
  <si>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</si>
  <si>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</si>
  <si>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200</t>
  </si>
  <si>
    <t>Расходы</t>
  </si>
  <si>
    <t>Иные выплаты текущего характера организациям</t>
  </si>
  <si>
    <t>План 2019 г.</t>
  </si>
  <si>
    <t>0107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</si>
  <si>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</si>
  <si>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</si>
  <si>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</si>
  <si>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МО Гостицкое сельское поселение на 01 июля 2019 г.</t>
  </si>
  <si>
    <t>План 1 полугод. 2019 г.</t>
  </si>
  <si>
    <t>Исполнение 1 полугод. 2019 г.</t>
  </si>
  <si>
    <t>к плану 1 полугод. 2019 г.</t>
  </si>
  <si>
    <t>Исполнение 1 полугод. 2018 г.</t>
  </si>
  <si>
    <t>293</t>
  </si>
  <si>
    <t>Штрафы за нарушение законодательства о закупках и нарушение условий контрактов ( договоров)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</si>
</sst>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b/>
      <sz val="8"/>
      <color indexed="8"/>
      <name val="Arial Narrow"/>
      <family val="2"/>
    </font>
    <font>
      <b/>
      <sz val="8"/>
      <color indexed="8"/>
      <name val="Arial Cyr"/>
      <family val="0"/>
    </font>
    <font>
      <sz val="8"/>
      <color indexed="8"/>
      <name val="Arial Narrow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Narrow"/>
      <family val="2"/>
    </font>
    <font>
      <sz val="8"/>
      <color rgb="FFFF0000"/>
      <name val="Arial Cyr"/>
      <family val="0"/>
    </font>
    <font>
      <sz val="10"/>
      <color rgb="FFFF0000"/>
      <name val="Arial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b/>
      <sz val="8"/>
      <color theme="1"/>
      <name val="Arial Narrow"/>
      <family val="2"/>
    </font>
    <font>
      <b/>
      <sz val="8"/>
      <color theme="1"/>
      <name val="Arial Cyr"/>
      <family val="0"/>
    </font>
    <font>
      <sz val="8"/>
      <color theme="1"/>
      <name val="Arial Narrow"/>
      <family val="2"/>
    </font>
    <font>
      <sz val="8"/>
      <color theme="1"/>
      <name val="Arial Cyr"/>
      <family val="0"/>
    </font>
    <font>
      <sz val="10"/>
      <color theme="1"/>
      <name val="Arial"/>
      <family val="2"/>
    </font>
    <font>
      <b/>
      <sz val="8.5"/>
      <color theme="1"/>
      <name val="MS Sans Serif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 vertical="center" wrapText="1"/>
    </xf>
    <xf numFmtId="173" fontId="6" fillId="0" borderId="11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49" fontId="8" fillId="0" borderId="14" xfId="0" applyNumberFormat="1" applyFont="1" applyBorder="1" applyAlignment="1">
      <alignment horizontal="left" vertical="center" wrapText="1"/>
    </xf>
    <xf numFmtId="173" fontId="8" fillId="0" borderId="10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9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 horizontal="right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49" fontId="57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59" fillId="0" borderId="16" xfId="0" applyFont="1" applyBorder="1" applyAlignment="1">
      <alignment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173" fontId="62" fillId="0" borderId="10" xfId="0" applyNumberFormat="1" applyFont="1" applyBorder="1" applyAlignment="1" applyProtection="1">
      <alignment horizontal="right" vertical="center" wrapText="1"/>
      <protection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center" wrapText="1"/>
    </xf>
    <xf numFmtId="173" fontId="64" fillId="0" borderId="11" xfId="0" applyNumberFormat="1" applyFont="1" applyBorder="1" applyAlignment="1" applyProtection="1">
      <alignment horizontal="right" vertical="center" wrapText="1"/>
      <protection/>
    </xf>
    <xf numFmtId="49" fontId="64" fillId="0" borderId="11" xfId="0" applyNumberFormat="1" applyFont="1" applyBorder="1" applyAlignment="1" applyProtection="1">
      <alignment horizontal="center" vertical="center" wrapText="1"/>
      <protection/>
    </xf>
    <xf numFmtId="49" fontId="64" fillId="0" borderId="11" xfId="0" applyNumberFormat="1" applyFont="1" applyBorder="1" applyAlignment="1" applyProtection="1">
      <alignment horizontal="left" vertical="center" wrapText="1"/>
      <protection/>
    </xf>
    <xf numFmtId="49" fontId="6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left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0" fillId="0" borderId="0" xfId="0" applyFont="1" applyAlignment="1">
      <alignment horizontal="left"/>
    </xf>
    <xf numFmtId="49" fontId="66" fillId="0" borderId="17" xfId="0" applyNumberFormat="1" applyFont="1" applyBorder="1" applyAlignment="1">
      <alignment horizontal="center" vertical="center" wrapText="1"/>
    </xf>
    <xf numFmtId="49" fontId="66" fillId="0" borderId="18" xfId="0" applyNumberFormat="1" applyFont="1" applyBorder="1" applyAlignment="1">
      <alignment horizontal="center" vertical="center" wrapText="1"/>
    </xf>
    <xf numFmtId="49" fontId="66" fillId="0" borderId="19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173" fontId="62" fillId="0" borderId="10" xfId="0" applyNumberFormat="1" applyFont="1" applyBorder="1" applyAlignment="1">
      <alignment horizontal="right" vertical="center" wrapText="1"/>
    </xf>
    <xf numFmtId="173" fontId="62" fillId="0" borderId="10" xfId="0" applyNumberFormat="1" applyFont="1" applyBorder="1" applyAlignment="1" applyProtection="1">
      <alignment horizontal="right" vertical="center" wrapText="1"/>
      <protection/>
    </xf>
    <xf numFmtId="173" fontId="64" fillId="0" borderId="11" xfId="0" applyNumberFormat="1" applyFont="1" applyBorder="1" applyAlignment="1" applyProtection="1">
      <alignment horizontal="right" vertical="center" wrapText="1"/>
      <protection/>
    </xf>
    <xf numFmtId="49" fontId="62" fillId="0" borderId="14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left" vertical="center" wrapText="1"/>
    </xf>
    <xf numFmtId="173" fontId="61" fillId="0" borderId="10" xfId="0" applyNumberFormat="1" applyFont="1" applyBorder="1" applyAlignment="1">
      <alignment horizontal="right"/>
    </xf>
    <xf numFmtId="173" fontId="61" fillId="0" borderId="10" xfId="0" applyNumberFormat="1" applyFont="1" applyBorder="1" applyAlignment="1">
      <alignment horizontal="right" vertical="center" wrapText="1"/>
    </xf>
    <xf numFmtId="173" fontId="63" fillId="0" borderId="11" xfId="0" applyNumberFormat="1" applyFont="1" applyBorder="1" applyAlignment="1">
      <alignment horizontal="right" vertical="center" wrapText="1"/>
    </xf>
    <xf numFmtId="173" fontId="63" fillId="0" borderId="10" xfId="0" applyNumberFormat="1" applyFont="1" applyBorder="1" applyAlignment="1">
      <alignment horizontal="right" vertical="center" wrapText="1"/>
    </xf>
    <xf numFmtId="173" fontId="63" fillId="0" borderId="13" xfId="0" applyNumberFormat="1" applyFont="1" applyBorder="1" applyAlignment="1">
      <alignment horizontal="right" vertical="center" wrapText="1"/>
    </xf>
    <xf numFmtId="173" fontId="63" fillId="0" borderId="12" xfId="0" applyNumberFormat="1" applyFont="1" applyBorder="1" applyAlignment="1">
      <alignment horizontal="right" vertical="center" wrapText="1"/>
    </xf>
    <xf numFmtId="0" fontId="59" fillId="0" borderId="20" xfId="0" applyFont="1" applyBorder="1" applyAlignment="1">
      <alignment/>
    </xf>
    <xf numFmtId="49" fontId="66" fillId="0" borderId="21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center" wrapText="1"/>
    </xf>
    <xf numFmtId="173" fontId="63" fillId="0" borderId="11" xfId="0" applyNumberFormat="1" applyFont="1" applyBorder="1" applyAlignment="1" applyProtection="1">
      <alignment horizontal="right" vertical="center" wrapText="1"/>
      <protection/>
    </xf>
    <xf numFmtId="49" fontId="63" fillId="0" borderId="11" xfId="0" applyNumberFormat="1" applyFont="1" applyBorder="1" applyAlignment="1" applyProtection="1">
      <alignment horizontal="center" vertical="center" wrapText="1"/>
      <protection/>
    </xf>
    <xf numFmtId="49" fontId="63" fillId="0" borderId="11" xfId="0" applyNumberFormat="1" applyFont="1" applyBorder="1" applyAlignment="1" applyProtection="1">
      <alignment horizontal="left" vertical="center" wrapText="1"/>
      <protection/>
    </xf>
    <xf numFmtId="173" fontId="63" fillId="0" borderId="11" xfId="0" applyNumberFormat="1" applyFont="1" applyBorder="1" applyAlignment="1">
      <alignment horizontal="right" vertical="center" wrapText="1"/>
    </xf>
    <xf numFmtId="0" fontId="66" fillId="0" borderId="22" xfId="0" applyFont="1" applyBorder="1" applyAlignment="1">
      <alignment horizontal="center" wrapText="1"/>
    </xf>
    <xf numFmtId="0" fontId="67" fillId="0" borderId="23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6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38"/>
  <sheetViews>
    <sheetView showGridLines="0" tabSelected="1" zoomScaleSheetLayoutView="100" workbookViewId="0" topLeftCell="B1">
      <selection activeCell="E9" sqref="E9"/>
    </sheetView>
  </sheetViews>
  <sheetFormatPr defaultColWidth="9.140625" defaultRowHeight="12.75" customHeight="1" outlineLevelRow="2"/>
  <cols>
    <col min="1" max="1" width="30.7109375" style="1" hidden="1" customWidth="1"/>
    <col min="2" max="2" width="6.7109375" style="1" customWidth="1"/>
    <col min="3" max="3" width="38.421875" style="1" customWidth="1"/>
    <col min="4" max="4" width="11.421875" style="1" customWidth="1"/>
    <col min="5" max="5" width="12.28125" style="1" customWidth="1"/>
    <col min="6" max="6" width="10.140625" style="1" customWidth="1"/>
    <col min="7" max="7" width="11.421875" style="1" customWidth="1"/>
    <col min="8" max="8" width="11.00390625" style="1" customWidth="1"/>
    <col min="9" max="9" width="13.8515625" style="1" customWidth="1"/>
    <col min="10" max="10" width="12.57421875" style="1" customWidth="1"/>
    <col min="11" max="11" width="11.57421875" style="1" customWidth="1"/>
    <col min="12" max="13" width="0" style="1" hidden="1" customWidth="1"/>
    <col min="14" max="14" width="9.140625" style="1" customWidth="1"/>
    <col min="15" max="15" width="13.57421875" style="1" customWidth="1"/>
    <col min="16" max="16384" width="9.140625" style="1" customWidth="1"/>
  </cols>
  <sheetData>
    <row r="1" spans="1:16" s="13" customFormat="1" ht="10.5" customHeight="1">
      <c r="A1" s="37"/>
      <c r="B1" s="23"/>
      <c r="C1" s="23"/>
      <c r="D1" s="23"/>
      <c r="E1" s="23"/>
      <c r="F1" s="23"/>
      <c r="G1" s="23"/>
      <c r="H1" s="23"/>
      <c r="I1" s="23"/>
      <c r="J1" s="23"/>
      <c r="K1" s="23" t="s">
        <v>51</v>
      </c>
      <c r="L1" s="38"/>
      <c r="M1" s="38"/>
      <c r="N1" s="38"/>
      <c r="O1" s="38"/>
      <c r="P1" s="38"/>
    </row>
    <row r="2" spans="1:16" s="14" customFormat="1" ht="0.75" customHeight="1">
      <c r="A2" s="39"/>
      <c r="B2" s="24"/>
      <c r="C2" s="24"/>
      <c r="D2" s="24"/>
      <c r="E2" s="24"/>
      <c r="F2" s="24"/>
      <c r="G2" s="24"/>
      <c r="H2" s="24"/>
      <c r="I2" s="24"/>
      <c r="J2" s="24"/>
      <c r="K2" s="24"/>
      <c r="L2" s="38"/>
      <c r="M2" s="38"/>
      <c r="N2" s="38"/>
      <c r="O2" s="38"/>
      <c r="P2" s="38"/>
    </row>
    <row r="3" spans="1:16" s="14" customFormat="1" ht="12.75" customHeight="1">
      <c r="A3" s="39"/>
      <c r="B3" s="66" t="s">
        <v>53</v>
      </c>
      <c r="C3" s="67"/>
      <c r="D3" s="67"/>
      <c r="E3" s="67"/>
      <c r="F3" s="67"/>
      <c r="G3" s="67"/>
      <c r="H3" s="67"/>
      <c r="I3" s="67"/>
      <c r="J3" s="67"/>
      <c r="K3" s="67"/>
      <c r="L3" s="38"/>
      <c r="M3" s="38"/>
      <c r="N3" s="38"/>
      <c r="O3" s="38"/>
      <c r="P3" s="38"/>
    </row>
    <row r="4" spans="1:16" s="15" customFormat="1" ht="15.75" customHeight="1">
      <c r="A4" s="23"/>
      <c r="B4" s="68" t="s">
        <v>137</v>
      </c>
      <c r="C4" s="68"/>
      <c r="D4" s="68"/>
      <c r="E4" s="68"/>
      <c r="F4" s="68"/>
      <c r="G4" s="68"/>
      <c r="H4" s="68"/>
      <c r="I4" s="68"/>
      <c r="J4" s="68"/>
      <c r="K4" s="68"/>
      <c r="L4" s="38"/>
      <c r="M4" s="38"/>
      <c r="N4" s="38"/>
      <c r="O4" s="38"/>
      <c r="P4" s="38"/>
    </row>
    <row r="5" spans="1:16" ht="10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5" t="s">
        <v>50</v>
      </c>
      <c r="L5" s="38"/>
      <c r="M5" s="38"/>
      <c r="N5" s="38"/>
      <c r="O5" s="38"/>
      <c r="P5" s="38"/>
    </row>
    <row r="6" spans="1:16" ht="12.75">
      <c r="A6" s="26" t="s">
        <v>0</v>
      </c>
      <c r="B6" s="26"/>
      <c r="C6" s="26"/>
      <c r="D6" s="26"/>
      <c r="E6" s="26"/>
      <c r="F6" s="26"/>
      <c r="G6" s="26"/>
      <c r="H6" s="64" t="s">
        <v>49</v>
      </c>
      <c r="I6" s="65"/>
      <c r="J6" s="65"/>
      <c r="K6" s="26"/>
      <c r="L6" s="38"/>
      <c r="M6" s="38"/>
      <c r="N6" s="38"/>
      <c r="O6" s="38"/>
      <c r="P6" s="38"/>
    </row>
    <row r="7" spans="1:16" ht="36.75" customHeight="1">
      <c r="A7" s="40" t="s">
        <v>2</v>
      </c>
      <c r="B7" s="40" t="s">
        <v>3</v>
      </c>
      <c r="C7" s="40" t="s">
        <v>4</v>
      </c>
      <c r="D7" s="40" t="s">
        <v>141</v>
      </c>
      <c r="E7" s="40" t="s">
        <v>132</v>
      </c>
      <c r="F7" s="40" t="s">
        <v>138</v>
      </c>
      <c r="G7" s="40" t="s">
        <v>139</v>
      </c>
      <c r="H7" s="41" t="s">
        <v>111</v>
      </c>
      <c r="I7" s="41" t="s">
        <v>140</v>
      </c>
      <c r="J7" s="42" t="s">
        <v>48</v>
      </c>
      <c r="K7" s="43" t="s">
        <v>52</v>
      </c>
      <c r="L7" s="38"/>
      <c r="M7" s="38"/>
      <c r="N7" s="44" t="s">
        <v>100</v>
      </c>
      <c r="O7" s="44" t="s">
        <v>101</v>
      </c>
      <c r="P7" s="38"/>
    </row>
    <row r="8" spans="1:15" ht="18.75" customHeight="1">
      <c r="A8" s="9" t="s">
        <v>47</v>
      </c>
      <c r="B8" s="18" t="s">
        <v>1</v>
      </c>
      <c r="C8" s="19" t="s">
        <v>1</v>
      </c>
      <c r="D8" s="45">
        <f>D9+D16+D18+D22+D25+D29+D31+D33+D36</f>
        <v>4838.1</v>
      </c>
      <c r="E8" s="45">
        <f>E9+E16+E18+E22+E25+E29+E31+E33+E36</f>
        <v>21470.5</v>
      </c>
      <c r="F8" s="45">
        <f>F9+F16+F18+F22+F25+F29+F31+F33+F36</f>
        <v>8166.7</v>
      </c>
      <c r="G8" s="45">
        <f>G9+G16+G18+G22+G25+G29+G31+G33+G36-0.1</f>
        <v>5152.599999999999</v>
      </c>
      <c r="H8" s="50">
        <f>G8/E8*100</f>
        <v>23.998509582916093</v>
      </c>
      <c r="I8" s="50">
        <f>G8/F8*100</f>
        <v>63.092803702842026</v>
      </c>
      <c r="J8" s="50">
        <f>G8/D8*100</f>
        <v>106.50048572786837</v>
      </c>
      <c r="K8" s="50">
        <f>G8/$G$8*100</f>
        <v>100</v>
      </c>
      <c r="L8" s="2">
        <f>F8-G8</f>
        <v>3014.1000000000004</v>
      </c>
      <c r="M8" s="2">
        <v>100</v>
      </c>
      <c r="N8" s="10">
        <f>F8-G8</f>
        <v>3014.1000000000004</v>
      </c>
      <c r="O8" s="10">
        <f>N8/$N$8*100</f>
        <v>100</v>
      </c>
    </row>
    <row r="9" spans="1:15" ht="12.75" outlineLevel="1">
      <c r="A9" s="9" t="s">
        <v>47</v>
      </c>
      <c r="B9" s="27" t="s">
        <v>5</v>
      </c>
      <c r="C9" s="28" t="s">
        <v>6</v>
      </c>
      <c r="D9" s="46">
        <v>2595</v>
      </c>
      <c r="E9" s="46">
        <v>6260.5</v>
      </c>
      <c r="F9" s="46">
        <v>3430.7</v>
      </c>
      <c r="G9" s="29">
        <v>2692.4</v>
      </c>
      <c r="H9" s="51">
        <f aca="true" t="shared" si="0" ref="H9:H37">G9/E9*100</f>
        <v>43.00614966855682</v>
      </c>
      <c r="I9" s="51">
        <f aca="true" t="shared" si="1" ref="I9:I37">G9/F9*100</f>
        <v>78.4796105751013</v>
      </c>
      <c r="J9" s="51">
        <f aca="true" t="shared" si="2" ref="J9:J37">G9/D9*100</f>
        <v>103.75337186897882</v>
      </c>
      <c r="K9" s="51">
        <f aca="true" t="shared" si="3" ref="K9:K37">G9/$G$8*100</f>
        <v>52.253231378333275</v>
      </c>
      <c r="L9" s="3">
        <f aca="true" t="shared" si="4" ref="L9:L37">F9-G9</f>
        <v>738.2999999999997</v>
      </c>
      <c r="M9" s="3">
        <f>L9/$L$8*100</f>
        <v>24.494874091768676</v>
      </c>
      <c r="N9" s="10">
        <f aca="true" t="shared" si="5" ref="N9:N37">F9-G9</f>
        <v>738.2999999999997</v>
      </c>
      <c r="O9" s="10">
        <f aca="true" t="shared" si="6" ref="O9:O37">N9/$N$8*100</f>
        <v>24.494874091768676</v>
      </c>
    </row>
    <row r="10" spans="1:15" ht="35.25" customHeight="1" outlineLevel="2">
      <c r="A10" s="11" t="s">
        <v>47</v>
      </c>
      <c r="B10" s="30" t="s">
        <v>7</v>
      </c>
      <c r="C10" s="31" t="s">
        <v>8</v>
      </c>
      <c r="D10" s="47">
        <v>35.8</v>
      </c>
      <c r="E10" s="32">
        <v>111.1</v>
      </c>
      <c r="F10" s="32">
        <v>57.4</v>
      </c>
      <c r="G10" s="32">
        <v>0</v>
      </c>
      <c r="H10" s="52">
        <f t="shared" si="0"/>
        <v>0</v>
      </c>
      <c r="I10" s="52">
        <f t="shared" si="1"/>
        <v>0</v>
      </c>
      <c r="J10" s="52">
        <f t="shared" si="2"/>
        <v>0</v>
      </c>
      <c r="K10" s="52">
        <f t="shared" si="3"/>
        <v>0</v>
      </c>
      <c r="L10" s="4">
        <f t="shared" si="4"/>
        <v>57.4</v>
      </c>
      <c r="M10" s="4">
        <f aca="true" t="shared" si="7" ref="M10:M37">L10/$L$8*100</f>
        <v>1.9043827344812712</v>
      </c>
      <c r="N10" s="16">
        <f t="shared" si="5"/>
        <v>57.4</v>
      </c>
      <c r="O10" s="16">
        <f t="shared" si="6"/>
        <v>1.9043827344812712</v>
      </c>
    </row>
    <row r="11" spans="1:15" ht="33.75" customHeight="1" outlineLevel="2">
      <c r="A11" s="11" t="s">
        <v>47</v>
      </c>
      <c r="B11" s="30" t="s">
        <v>9</v>
      </c>
      <c r="C11" s="31" t="s">
        <v>10</v>
      </c>
      <c r="D11" s="47">
        <v>2097.8</v>
      </c>
      <c r="E11" s="32">
        <v>5429.3</v>
      </c>
      <c r="F11" s="32">
        <v>2841.2</v>
      </c>
      <c r="G11" s="32">
        <v>2173.2</v>
      </c>
      <c r="H11" s="52">
        <f t="shared" si="0"/>
        <v>40.02725949938297</v>
      </c>
      <c r="I11" s="52">
        <f t="shared" si="1"/>
        <v>76.48880754610727</v>
      </c>
      <c r="J11" s="52">
        <f t="shared" si="2"/>
        <v>103.59424158642385</v>
      </c>
      <c r="K11" s="52">
        <f t="shared" si="3"/>
        <v>42.17676512828475</v>
      </c>
      <c r="L11" s="4">
        <f t="shared" si="4"/>
        <v>668</v>
      </c>
      <c r="M11" s="4">
        <f t="shared" si="7"/>
        <v>22.162502903022457</v>
      </c>
      <c r="N11" s="16">
        <f t="shared" si="5"/>
        <v>668</v>
      </c>
      <c r="O11" s="16">
        <f t="shared" si="6"/>
        <v>22.162502903022457</v>
      </c>
    </row>
    <row r="12" spans="1:15" ht="34.5" customHeight="1" outlineLevel="2">
      <c r="A12" s="11" t="s">
        <v>47</v>
      </c>
      <c r="B12" s="30" t="s">
        <v>11</v>
      </c>
      <c r="C12" s="31" t="s">
        <v>12</v>
      </c>
      <c r="D12" s="47">
        <v>164.6</v>
      </c>
      <c r="E12" s="32">
        <v>344.8</v>
      </c>
      <c r="F12" s="32">
        <v>177.4</v>
      </c>
      <c r="G12" s="32">
        <v>177.4</v>
      </c>
      <c r="H12" s="52">
        <f t="shared" si="0"/>
        <v>51.45011600928074</v>
      </c>
      <c r="I12" s="52">
        <f t="shared" si="1"/>
        <v>100</v>
      </c>
      <c r="J12" s="52">
        <f t="shared" si="2"/>
        <v>107.7764277035237</v>
      </c>
      <c r="K12" s="52">
        <f t="shared" si="3"/>
        <v>3.442922019951093</v>
      </c>
      <c r="L12" s="4">
        <f t="shared" si="4"/>
        <v>0</v>
      </c>
      <c r="M12" s="4">
        <f t="shared" si="7"/>
        <v>0</v>
      </c>
      <c r="N12" s="16">
        <f t="shared" si="5"/>
        <v>0</v>
      </c>
      <c r="O12" s="16">
        <f t="shared" si="6"/>
        <v>0</v>
      </c>
    </row>
    <row r="13" spans="1:15" ht="34.5" customHeight="1" outlineLevel="2">
      <c r="A13" s="11"/>
      <c r="B13" s="30" t="s">
        <v>133</v>
      </c>
      <c r="C13" s="31" t="s">
        <v>134</v>
      </c>
      <c r="D13" s="47">
        <v>290</v>
      </c>
      <c r="E13" s="32">
        <v>200</v>
      </c>
      <c r="F13" s="32">
        <v>200</v>
      </c>
      <c r="G13" s="32">
        <v>200</v>
      </c>
      <c r="H13" s="52">
        <f>G13/E13*100</f>
        <v>100</v>
      </c>
      <c r="I13" s="52">
        <f>G13/F13*100</f>
        <v>100</v>
      </c>
      <c r="J13" s="52">
        <f>G13/D13*100</f>
        <v>68.96551724137932</v>
      </c>
      <c r="K13" s="52">
        <f>G13/$G$8*100</f>
        <v>3.8815355354578274</v>
      </c>
      <c r="L13" s="4">
        <f>F13-G13</f>
        <v>0</v>
      </c>
      <c r="M13" s="4">
        <f>L13/$L$8*100</f>
        <v>0</v>
      </c>
      <c r="N13" s="16">
        <f>F13-G13</f>
        <v>0</v>
      </c>
      <c r="O13" s="16">
        <f>N13/$N$8*100</f>
        <v>0</v>
      </c>
    </row>
    <row r="14" spans="1:15" ht="12.75" outlineLevel="2">
      <c r="A14" s="11" t="s">
        <v>47</v>
      </c>
      <c r="B14" s="30" t="s">
        <v>13</v>
      </c>
      <c r="C14" s="31" t="s">
        <v>14</v>
      </c>
      <c r="D14" s="47">
        <v>0</v>
      </c>
      <c r="E14" s="32">
        <v>5</v>
      </c>
      <c r="F14" s="32">
        <v>2.5</v>
      </c>
      <c r="G14" s="32">
        <v>0</v>
      </c>
      <c r="H14" s="52">
        <f t="shared" si="0"/>
        <v>0</v>
      </c>
      <c r="I14" s="52">
        <f t="shared" si="1"/>
        <v>0</v>
      </c>
      <c r="J14" s="52" t="e">
        <f t="shared" si="2"/>
        <v>#DIV/0!</v>
      </c>
      <c r="K14" s="52">
        <f t="shared" si="3"/>
        <v>0</v>
      </c>
      <c r="L14" s="4">
        <f t="shared" si="4"/>
        <v>2.5</v>
      </c>
      <c r="M14" s="4">
        <f t="shared" si="7"/>
        <v>0.08294349888855711</v>
      </c>
      <c r="N14" s="16">
        <f t="shared" si="5"/>
        <v>2.5</v>
      </c>
      <c r="O14" s="16">
        <f t="shared" si="6"/>
        <v>0.08294349888855711</v>
      </c>
    </row>
    <row r="15" spans="1:15" ht="12.75" outlineLevel="2">
      <c r="A15" s="11" t="s">
        <v>47</v>
      </c>
      <c r="B15" s="30" t="s">
        <v>15</v>
      </c>
      <c r="C15" s="31" t="s">
        <v>16</v>
      </c>
      <c r="D15" s="47">
        <v>6.8</v>
      </c>
      <c r="E15" s="32">
        <v>170.3</v>
      </c>
      <c r="F15" s="32">
        <v>152.2</v>
      </c>
      <c r="G15" s="32">
        <v>141.8</v>
      </c>
      <c r="H15" s="52">
        <f t="shared" si="0"/>
        <v>83.26482677627716</v>
      </c>
      <c r="I15" s="52">
        <f t="shared" si="1"/>
        <v>93.16688567674115</v>
      </c>
      <c r="J15" s="52">
        <f t="shared" si="2"/>
        <v>2085.294117647059</v>
      </c>
      <c r="K15" s="52">
        <f t="shared" si="3"/>
        <v>2.7520086946396</v>
      </c>
      <c r="L15" s="4">
        <f t="shared" si="4"/>
        <v>10.399999999999977</v>
      </c>
      <c r="M15" s="4">
        <f t="shared" si="7"/>
        <v>0.3450449553763968</v>
      </c>
      <c r="N15" s="16">
        <f t="shared" si="5"/>
        <v>10.399999999999977</v>
      </c>
      <c r="O15" s="16">
        <f t="shared" si="6"/>
        <v>0.3450449553763968</v>
      </c>
    </row>
    <row r="16" spans="1:15" ht="12.75" outlineLevel="1">
      <c r="A16" s="9" t="s">
        <v>47</v>
      </c>
      <c r="B16" s="27" t="s">
        <v>17</v>
      </c>
      <c r="C16" s="28" t="s">
        <v>18</v>
      </c>
      <c r="D16" s="46">
        <v>60.1</v>
      </c>
      <c r="E16" s="29">
        <v>143.2</v>
      </c>
      <c r="F16" s="29">
        <v>72.1</v>
      </c>
      <c r="G16" s="29">
        <v>46.9</v>
      </c>
      <c r="H16" s="51">
        <f t="shared" si="0"/>
        <v>32.7513966480447</v>
      </c>
      <c r="I16" s="51">
        <f t="shared" si="1"/>
        <v>65.0485436893204</v>
      </c>
      <c r="J16" s="51">
        <f t="shared" si="2"/>
        <v>78.03660565723793</v>
      </c>
      <c r="K16" s="51">
        <f t="shared" si="3"/>
        <v>0.9102200830648605</v>
      </c>
      <c r="L16" s="3">
        <f t="shared" si="4"/>
        <v>25.199999999999996</v>
      </c>
      <c r="M16" s="3">
        <f t="shared" si="7"/>
        <v>0.8360704687966556</v>
      </c>
      <c r="N16" s="10">
        <f t="shared" si="5"/>
        <v>25.199999999999996</v>
      </c>
      <c r="O16" s="10">
        <f t="shared" si="6"/>
        <v>0.8360704687966556</v>
      </c>
    </row>
    <row r="17" spans="1:15" ht="12.75" outlineLevel="2">
      <c r="A17" s="11" t="s">
        <v>47</v>
      </c>
      <c r="B17" s="30" t="s">
        <v>19</v>
      </c>
      <c r="C17" s="31" t="s">
        <v>20</v>
      </c>
      <c r="D17" s="47">
        <v>60.1</v>
      </c>
      <c r="E17" s="32">
        <v>143.2</v>
      </c>
      <c r="F17" s="32">
        <v>72.1</v>
      </c>
      <c r="G17" s="32">
        <v>46.9</v>
      </c>
      <c r="H17" s="52">
        <f t="shared" si="0"/>
        <v>32.7513966480447</v>
      </c>
      <c r="I17" s="52">
        <f t="shared" si="1"/>
        <v>65.0485436893204</v>
      </c>
      <c r="J17" s="52">
        <f t="shared" si="2"/>
        <v>78.03660565723793</v>
      </c>
      <c r="K17" s="52">
        <f t="shared" si="3"/>
        <v>0.9102200830648605</v>
      </c>
      <c r="L17" s="4">
        <f t="shared" si="4"/>
        <v>25.199999999999996</v>
      </c>
      <c r="M17" s="4">
        <f t="shared" si="7"/>
        <v>0.8360704687966556</v>
      </c>
      <c r="N17" s="16">
        <f t="shared" si="5"/>
        <v>25.199999999999996</v>
      </c>
      <c r="O17" s="16">
        <f t="shared" si="6"/>
        <v>0.8360704687966556</v>
      </c>
    </row>
    <row r="18" spans="1:15" ht="24" customHeight="1" outlineLevel="1">
      <c r="A18" s="9" t="s">
        <v>47</v>
      </c>
      <c r="B18" s="27" t="s">
        <v>21</v>
      </c>
      <c r="C18" s="28" t="s">
        <v>22</v>
      </c>
      <c r="D18" s="46">
        <v>41.5</v>
      </c>
      <c r="E18" s="29">
        <v>225</v>
      </c>
      <c r="F18" s="29">
        <v>214.4</v>
      </c>
      <c r="G18" s="29">
        <v>68.8</v>
      </c>
      <c r="H18" s="51">
        <f t="shared" si="0"/>
        <v>30.577777777777776</v>
      </c>
      <c r="I18" s="51">
        <f t="shared" si="1"/>
        <v>32.08955223880597</v>
      </c>
      <c r="J18" s="51">
        <f t="shared" si="2"/>
        <v>165.78313253012047</v>
      </c>
      <c r="K18" s="51">
        <f t="shared" si="3"/>
        <v>1.3352482241974928</v>
      </c>
      <c r="L18" s="3">
        <f t="shared" si="4"/>
        <v>145.60000000000002</v>
      </c>
      <c r="M18" s="3">
        <f t="shared" si="7"/>
        <v>4.830629375269567</v>
      </c>
      <c r="N18" s="10">
        <f t="shared" si="5"/>
        <v>145.60000000000002</v>
      </c>
      <c r="O18" s="10">
        <f t="shared" si="6"/>
        <v>4.830629375269567</v>
      </c>
    </row>
    <row r="19" spans="1:15" ht="33.75" customHeight="1" outlineLevel="2">
      <c r="A19" s="11" t="s">
        <v>47</v>
      </c>
      <c r="B19" s="33" t="s">
        <v>136</v>
      </c>
      <c r="C19" s="34" t="s">
        <v>135</v>
      </c>
      <c r="D19" s="47">
        <v>0</v>
      </c>
      <c r="E19" s="32">
        <v>115.7</v>
      </c>
      <c r="F19" s="32">
        <v>115.7</v>
      </c>
      <c r="G19" s="32">
        <v>0</v>
      </c>
      <c r="H19" s="52">
        <f>G19/E19*100</f>
        <v>0</v>
      </c>
      <c r="I19" s="52">
        <f>G19/F19*100</f>
        <v>0</v>
      </c>
      <c r="J19" s="52" t="e">
        <f>G19/D19*100</f>
        <v>#DIV/0!</v>
      </c>
      <c r="K19" s="52">
        <f>G19/$G$8*100</f>
        <v>0</v>
      </c>
      <c r="L19" s="4">
        <f>F19-G19</f>
        <v>115.7</v>
      </c>
      <c r="M19" s="4">
        <f>L19/$L$8*100</f>
        <v>3.838625128562423</v>
      </c>
      <c r="N19" s="16">
        <f>F19-G19</f>
        <v>115.7</v>
      </c>
      <c r="O19" s="16">
        <f>N19/$N$8*100</f>
        <v>3.838625128562423</v>
      </c>
    </row>
    <row r="20" spans="1:15" ht="17.25" customHeight="1" outlineLevel="2">
      <c r="A20" s="11" t="s">
        <v>47</v>
      </c>
      <c r="B20" s="33" t="s">
        <v>102</v>
      </c>
      <c r="C20" s="34" t="s">
        <v>103</v>
      </c>
      <c r="D20" s="47">
        <v>41.5</v>
      </c>
      <c r="E20" s="32">
        <v>108.3</v>
      </c>
      <c r="F20" s="32">
        <v>98.2</v>
      </c>
      <c r="G20" s="32">
        <v>68.8</v>
      </c>
      <c r="H20" s="52">
        <f t="shared" si="0"/>
        <v>63.52723915050785</v>
      </c>
      <c r="I20" s="52">
        <f t="shared" si="1"/>
        <v>70.061099796334</v>
      </c>
      <c r="J20" s="52">
        <f t="shared" si="2"/>
        <v>165.78313253012047</v>
      </c>
      <c r="K20" s="52">
        <f t="shared" si="3"/>
        <v>1.3352482241974928</v>
      </c>
      <c r="L20" s="4">
        <f t="shared" si="4"/>
        <v>29.400000000000006</v>
      </c>
      <c r="M20" s="4">
        <f t="shared" si="7"/>
        <v>0.9754155469294318</v>
      </c>
      <c r="N20" s="16">
        <f t="shared" si="5"/>
        <v>29.400000000000006</v>
      </c>
      <c r="O20" s="16">
        <f t="shared" si="6"/>
        <v>0.9754155469294318</v>
      </c>
    </row>
    <row r="21" spans="1:15" ht="22.5" customHeight="1" outlineLevel="2">
      <c r="A21" s="12"/>
      <c r="B21" s="30" t="s">
        <v>86</v>
      </c>
      <c r="C21" s="31" t="s">
        <v>87</v>
      </c>
      <c r="D21" s="47">
        <v>0</v>
      </c>
      <c r="E21" s="32">
        <v>1</v>
      </c>
      <c r="F21" s="32">
        <v>0.5</v>
      </c>
      <c r="G21" s="32">
        <v>0</v>
      </c>
      <c r="H21" s="52">
        <f t="shared" si="0"/>
        <v>0</v>
      </c>
      <c r="I21" s="52">
        <f t="shared" si="1"/>
        <v>0</v>
      </c>
      <c r="J21" s="52" t="e">
        <f t="shared" si="2"/>
        <v>#DIV/0!</v>
      </c>
      <c r="K21" s="52">
        <f t="shared" si="3"/>
        <v>0</v>
      </c>
      <c r="L21" s="4">
        <f t="shared" si="4"/>
        <v>0.5</v>
      </c>
      <c r="M21" s="4">
        <f t="shared" si="7"/>
        <v>0.01658869977771142</v>
      </c>
      <c r="N21" s="16">
        <f t="shared" si="5"/>
        <v>0.5</v>
      </c>
      <c r="O21" s="16">
        <f t="shared" si="6"/>
        <v>0.01658869977771142</v>
      </c>
    </row>
    <row r="22" spans="1:15" ht="12.75" outlineLevel="1">
      <c r="A22" s="9" t="s">
        <v>47</v>
      </c>
      <c r="B22" s="27" t="s">
        <v>23</v>
      </c>
      <c r="C22" s="28" t="s">
        <v>24</v>
      </c>
      <c r="D22" s="46">
        <v>57</v>
      </c>
      <c r="E22" s="29">
        <v>1089.1</v>
      </c>
      <c r="F22" s="29">
        <v>770.3</v>
      </c>
      <c r="G22" s="29">
        <v>223.1</v>
      </c>
      <c r="H22" s="51">
        <f t="shared" si="0"/>
        <v>20.48480396657791</v>
      </c>
      <c r="I22" s="51">
        <f t="shared" si="1"/>
        <v>28.96274178891341</v>
      </c>
      <c r="J22" s="51">
        <f t="shared" si="2"/>
        <v>391.4035087719298</v>
      </c>
      <c r="K22" s="51">
        <f t="shared" si="3"/>
        <v>4.329852889803207</v>
      </c>
      <c r="L22" s="3">
        <f t="shared" si="4"/>
        <v>547.1999999999999</v>
      </c>
      <c r="M22" s="3">
        <f t="shared" si="7"/>
        <v>18.154673036727374</v>
      </c>
      <c r="N22" s="10">
        <f t="shared" si="5"/>
        <v>547.1999999999999</v>
      </c>
      <c r="O22" s="10">
        <f t="shared" si="6"/>
        <v>18.154673036727374</v>
      </c>
    </row>
    <row r="23" spans="1:15" ht="12.75" outlineLevel="2">
      <c r="A23" s="11" t="s">
        <v>47</v>
      </c>
      <c r="B23" s="30" t="s">
        <v>25</v>
      </c>
      <c r="C23" s="31" t="s">
        <v>26</v>
      </c>
      <c r="D23" s="47">
        <v>42</v>
      </c>
      <c r="E23" s="32">
        <v>531.1</v>
      </c>
      <c r="F23" s="32">
        <v>212.3</v>
      </c>
      <c r="G23" s="32">
        <v>124.1</v>
      </c>
      <c r="H23" s="52">
        <f t="shared" si="0"/>
        <v>23.366597627565426</v>
      </c>
      <c r="I23" s="52">
        <f t="shared" si="1"/>
        <v>58.45501648610456</v>
      </c>
      <c r="J23" s="52">
        <f t="shared" si="2"/>
        <v>295.4761904761904</v>
      </c>
      <c r="K23" s="52">
        <f t="shared" si="3"/>
        <v>2.4084927997515817</v>
      </c>
      <c r="L23" s="4">
        <f t="shared" si="4"/>
        <v>88.20000000000002</v>
      </c>
      <c r="M23" s="4">
        <f t="shared" si="7"/>
        <v>2.926246640788295</v>
      </c>
      <c r="N23" s="16">
        <f t="shared" si="5"/>
        <v>88.20000000000002</v>
      </c>
      <c r="O23" s="16">
        <f t="shared" si="6"/>
        <v>2.926246640788295</v>
      </c>
    </row>
    <row r="24" spans="1:15" ht="12.75" outlineLevel="2">
      <c r="A24" s="12"/>
      <c r="B24" s="35" t="s">
        <v>88</v>
      </c>
      <c r="C24" s="36" t="s">
        <v>89</v>
      </c>
      <c r="D24" s="47">
        <v>15</v>
      </c>
      <c r="E24" s="32">
        <v>558</v>
      </c>
      <c r="F24" s="32">
        <v>558</v>
      </c>
      <c r="G24" s="32">
        <v>99</v>
      </c>
      <c r="H24" s="52">
        <f t="shared" si="0"/>
        <v>17.741935483870968</v>
      </c>
      <c r="I24" s="52">
        <f t="shared" si="1"/>
        <v>17.741935483870968</v>
      </c>
      <c r="J24" s="52">
        <f t="shared" si="2"/>
        <v>660</v>
      </c>
      <c r="K24" s="52">
        <f t="shared" si="3"/>
        <v>1.9213600900516246</v>
      </c>
      <c r="L24" s="4">
        <f t="shared" si="4"/>
        <v>459</v>
      </c>
      <c r="M24" s="4">
        <f t="shared" si="7"/>
        <v>15.228426395939085</v>
      </c>
      <c r="N24" s="16">
        <f t="shared" si="5"/>
        <v>459</v>
      </c>
      <c r="O24" s="16">
        <f t="shared" si="6"/>
        <v>15.228426395939085</v>
      </c>
    </row>
    <row r="25" spans="1:15" ht="12" customHeight="1" outlineLevel="1">
      <c r="A25" s="9" t="s">
        <v>47</v>
      </c>
      <c r="B25" s="27" t="s">
        <v>27</v>
      </c>
      <c r="C25" s="28" t="s">
        <v>28</v>
      </c>
      <c r="D25" s="46">
        <v>398.6</v>
      </c>
      <c r="E25" s="29">
        <v>9218.2</v>
      </c>
      <c r="F25" s="29">
        <v>955.3</v>
      </c>
      <c r="G25" s="29">
        <v>503.2</v>
      </c>
      <c r="H25" s="51">
        <f t="shared" si="0"/>
        <v>5.45876635351804</v>
      </c>
      <c r="I25" s="51">
        <f t="shared" si="1"/>
        <v>52.674552496597926</v>
      </c>
      <c r="J25" s="51">
        <f t="shared" si="2"/>
        <v>126.24184646261915</v>
      </c>
      <c r="K25" s="51">
        <f t="shared" si="3"/>
        <v>9.765943407211894</v>
      </c>
      <c r="L25" s="3">
        <f t="shared" si="4"/>
        <v>452.09999999999997</v>
      </c>
      <c r="M25" s="3">
        <f t="shared" si="7"/>
        <v>14.999502339006664</v>
      </c>
      <c r="N25" s="10">
        <f t="shared" si="5"/>
        <v>452.09999999999997</v>
      </c>
      <c r="O25" s="10">
        <f t="shared" si="6"/>
        <v>14.999502339006664</v>
      </c>
    </row>
    <row r="26" spans="1:15" ht="12.75" outlineLevel="2">
      <c r="A26" s="11" t="s">
        <v>47</v>
      </c>
      <c r="B26" s="30" t="s">
        <v>29</v>
      </c>
      <c r="C26" s="31" t="s">
        <v>30</v>
      </c>
      <c r="D26" s="47">
        <v>39.3</v>
      </c>
      <c r="E26" s="32">
        <v>361.2</v>
      </c>
      <c r="F26" s="32">
        <v>261.8</v>
      </c>
      <c r="G26" s="32">
        <v>86.7</v>
      </c>
      <c r="H26" s="52">
        <f t="shared" si="0"/>
        <v>24.003322259136215</v>
      </c>
      <c r="I26" s="52">
        <f t="shared" si="1"/>
        <v>33.116883116883116</v>
      </c>
      <c r="J26" s="52">
        <f t="shared" si="2"/>
        <v>220.61068702290078</v>
      </c>
      <c r="K26" s="52">
        <f t="shared" si="3"/>
        <v>1.6826456546209683</v>
      </c>
      <c r="L26" s="4">
        <f t="shared" si="4"/>
        <v>175.10000000000002</v>
      </c>
      <c r="M26" s="4">
        <f t="shared" si="7"/>
        <v>5.80936266215454</v>
      </c>
      <c r="N26" s="16">
        <f t="shared" si="5"/>
        <v>175.10000000000002</v>
      </c>
      <c r="O26" s="16">
        <f t="shared" si="6"/>
        <v>5.80936266215454</v>
      </c>
    </row>
    <row r="27" spans="1:15" ht="12.75" outlineLevel="2">
      <c r="A27" s="11" t="s">
        <v>47</v>
      </c>
      <c r="B27" s="30" t="s">
        <v>31</v>
      </c>
      <c r="C27" s="31" t="s">
        <v>32</v>
      </c>
      <c r="D27" s="47">
        <v>4</v>
      </c>
      <c r="E27" s="32">
        <v>87</v>
      </c>
      <c r="F27" s="32">
        <v>70.2</v>
      </c>
      <c r="G27" s="32">
        <v>70.2</v>
      </c>
      <c r="H27" s="52">
        <f t="shared" si="0"/>
        <v>80.6896551724138</v>
      </c>
      <c r="I27" s="52">
        <f t="shared" si="1"/>
        <v>100</v>
      </c>
      <c r="J27" s="52">
        <f t="shared" si="2"/>
        <v>1755</v>
      </c>
      <c r="K27" s="52">
        <f t="shared" si="3"/>
        <v>1.3624189729456977</v>
      </c>
      <c r="L27" s="4">
        <f t="shared" si="4"/>
        <v>0</v>
      </c>
      <c r="M27" s="4">
        <f t="shared" si="7"/>
        <v>0</v>
      </c>
      <c r="N27" s="16">
        <f t="shared" si="5"/>
        <v>0</v>
      </c>
      <c r="O27" s="16">
        <f t="shared" si="6"/>
        <v>0</v>
      </c>
    </row>
    <row r="28" spans="1:15" ht="12.75" outlineLevel="2">
      <c r="A28" s="11" t="s">
        <v>47</v>
      </c>
      <c r="B28" s="30" t="s">
        <v>33</v>
      </c>
      <c r="C28" s="31" t="s">
        <v>34</v>
      </c>
      <c r="D28" s="47">
        <v>355.3</v>
      </c>
      <c r="E28" s="32">
        <v>8770</v>
      </c>
      <c r="F28" s="32">
        <v>623.3</v>
      </c>
      <c r="G28" s="32">
        <v>346.3</v>
      </c>
      <c r="H28" s="52">
        <f t="shared" si="0"/>
        <v>3.948688711516534</v>
      </c>
      <c r="I28" s="52">
        <f t="shared" si="1"/>
        <v>55.559120808599396</v>
      </c>
      <c r="J28" s="52">
        <f t="shared" si="2"/>
        <v>97.46692935547425</v>
      </c>
      <c r="K28" s="52">
        <f t="shared" si="3"/>
        <v>6.720878779645228</v>
      </c>
      <c r="L28" s="4">
        <f t="shared" si="4"/>
        <v>276.99999999999994</v>
      </c>
      <c r="M28" s="4">
        <f t="shared" si="7"/>
        <v>9.190139676852125</v>
      </c>
      <c r="N28" s="16">
        <f t="shared" si="5"/>
        <v>276.99999999999994</v>
      </c>
      <c r="O28" s="16">
        <f t="shared" si="6"/>
        <v>9.190139676852125</v>
      </c>
    </row>
    <row r="29" spans="1:15" ht="12.75" outlineLevel="1">
      <c r="A29" s="9" t="s">
        <v>47</v>
      </c>
      <c r="B29" s="27" t="s">
        <v>35</v>
      </c>
      <c r="C29" s="28" t="s">
        <v>36</v>
      </c>
      <c r="D29" s="46">
        <v>4.3</v>
      </c>
      <c r="E29" s="29">
        <v>23.7</v>
      </c>
      <c r="F29" s="29">
        <v>23.7</v>
      </c>
      <c r="G29" s="29">
        <v>0</v>
      </c>
      <c r="H29" s="51">
        <f t="shared" si="0"/>
        <v>0</v>
      </c>
      <c r="I29" s="51">
        <f t="shared" si="1"/>
        <v>0</v>
      </c>
      <c r="J29" s="51">
        <f t="shared" si="2"/>
        <v>0</v>
      </c>
      <c r="K29" s="51">
        <f t="shared" si="3"/>
        <v>0</v>
      </c>
      <c r="L29" s="3">
        <f t="shared" si="4"/>
        <v>23.7</v>
      </c>
      <c r="M29" s="3">
        <f t="shared" si="7"/>
        <v>0.7863043694635214</v>
      </c>
      <c r="N29" s="10">
        <f t="shared" si="5"/>
        <v>23.7</v>
      </c>
      <c r="O29" s="17">
        <f t="shared" si="6"/>
        <v>0.7863043694635214</v>
      </c>
    </row>
    <row r="30" spans="1:15" ht="12.75" outlineLevel="2">
      <c r="A30" s="11" t="s">
        <v>47</v>
      </c>
      <c r="B30" s="30" t="s">
        <v>37</v>
      </c>
      <c r="C30" s="31" t="s">
        <v>38</v>
      </c>
      <c r="D30" s="47">
        <v>4.3</v>
      </c>
      <c r="E30" s="32">
        <v>23.7</v>
      </c>
      <c r="F30" s="32">
        <v>23.7</v>
      </c>
      <c r="G30" s="32">
        <v>0</v>
      </c>
      <c r="H30" s="52">
        <f t="shared" si="0"/>
        <v>0</v>
      </c>
      <c r="I30" s="52">
        <f t="shared" si="1"/>
        <v>0</v>
      </c>
      <c r="J30" s="52">
        <f t="shared" si="2"/>
        <v>0</v>
      </c>
      <c r="K30" s="52">
        <f t="shared" si="3"/>
        <v>0</v>
      </c>
      <c r="L30" s="4">
        <f t="shared" si="4"/>
        <v>23.7</v>
      </c>
      <c r="M30" s="4">
        <f t="shared" si="7"/>
        <v>0.7863043694635214</v>
      </c>
      <c r="N30" s="16">
        <f t="shared" si="5"/>
        <v>23.7</v>
      </c>
      <c r="O30" s="16">
        <f t="shared" si="6"/>
        <v>0.7863043694635214</v>
      </c>
    </row>
    <row r="31" spans="1:15" ht="10.5" customHeight="1" outlineLevel="1">
      <c r="A31" s="9" t="s">
        <v>47</v>
      </c>
      <c r="B31" s="27" t="s">
        <v>39</v>
      </c>
      <c r="C31" s="28" t="s">
        <v>40</v>
      </c>
      <c r="D31" s="46">
        <v>1489</v>
      </c>
      <c r="E31" s="29">
        <v>4107.9</v>
      </c>
      <c r="F31" s="29">
        <v>2484.7</v>
      </c>
      <c r="G31" s="29">
        <v>1418</v>
      </c>
      <c r="H31" s="51">
        <f t="shared" si="0"/>
        <v>34.51885391562599</v>
      </c>
      <c r="I31" s="51">
        <f t="shared" si="1"/>
        <v>57.069263895037636</v>
      </c>
      <c r="J31" s="51">
        <f t="shared" si="2"/>
        <v>95.23169912693082</v>
      </c>
      <c r="K31" s="51">
        <f t="shared" si="3"/>
        <v>27.520086946396</v>
      </c>
      <c r="L31" s="3">
        <f t="shared" si="4"/>
        <v>1066.6999999999998</v>
      </c>
      <c r="M31" s="3">
        <f t="shared" si="7"/>
        <v>35.39033210576954</v>
      </c>
      <c r="N31" s="10">
        <f t="shared" si="5"/>
        <v>1066.6999999999998</v>
      </c>
      <c r="O31" s="10">
        <f t="shared" si="6"/>
        <v>35.39033210576954</v>
      </c>
    </row>
    <row r="32" spans="1:15" ht="12.75" outlineLevel="2">
      <c r="A32" s="11" t="s">
        <v>47</v>
      </c>
      <c r="B32" s="30" t="s">
        <v>41</v>
      </c>
      <c r="C32" s="31" t="s">
        <v>42</v>
      </c>
      <c r="D32" s="47">
        <v>1489</v>
      </c>
      <c r="E32" s="32">
        <v>4107.9</v>
      </c>
      <c r="F32" s="32">
        <v>2484.7</v>
      </c>
      <c r="G32" s="32">
        <v>1418</v>
      </c>
      <c r="H32" s="53">
        <f t="shared" si="0"/>
        <v>34.51885391562599</v>
      </c>
      <c r="I32" s="53">
        <f t="shared" si="1"/>
        <v>57.069263895037636</v>
      </c>
      <c r="J32" s="53">
        <f t="shared" si="2"/>
        <v>95.23169912693082</v>
      </c>
      <c r="K32" s="53">
        <f t="shared" si="3"/>
        <v>27.520086946396</v>
      </c>
      <c r="L32" s="7">
        <f t="shared" si="4"/>
        <v>1066.6999999999998</v>
      </c>
      <c r="M32" s="7">
        <f t="shared" si="7"/>
        <v>35.39033210576954</v>
      </c>
      <c r="N32" s="16">
        <f t="shared" si="5"/>
        <v>1066.6999999999998</v>
      </c>
      <c r="O32" s="16">
        <f t="shared" si="6"/>
        <v>35.39033210576954</v>
      </c>
    </row>
    <row r="33" spans="1:15" ht="12.75" outlineLevel="2">
      <c r="A33" s="12"/>
      <c r="B33" s="48" t="s">
        <v>90</v>
      </c>
      <c r="C33" s="49" t="s">
        <v>91</v>
      </c>
      <c r="D33" s="46">
        <v>192.6</v>
      </c>
      <c r="E33" s="29">
        <v>401.9</v>
      </c>
      <c r="F33" s="29">
        <v>214.5</v>
      </c>
      <c r="G33" s="29">
        <v>200.3</v>
      </c>
      <c r="H33" s="54">
        <f t="shared" si="0"/>
        <v>49.83826822592685</v>
      </c>
      <c r="I33" s="54">
        <f t="shared" si="1"/>
        <v>93.37995337995338</v>
      </c>
      <c r="J33" s="54">
        <f t="shared" si="2"/>
        <v>103.99792315680168</v>
      </c>
      <c r="K33" s="54">
        <f t="shared" si="3"/>
        <v>3.8873578387610146</v>
      </c>
      <c r="L33" s="6">
        <f t="shared" si="4"/>
        <v>14.199999999999989</v>
      </c>
      <c r="M33" s="6">
        <f t="shared" si="7"/>
        <v>0.47111907368700395</v>
      </c>
      <c r="N33" s="10">
        <f t="shared" si="5"/>
        <v>14.199999999999989</v>
      </c>
      <c r="O33" s="10">
        <f t="shared" si="6"/>
        <v>0.47111907368700395</v>
      </c>
    </row>
    <row r="34" spans="1:15" ht="12.75" outlineLevel="2">
      <c r="A34" s="12"/>
      <c r="B34" s="35" t="s">
        <v>92</v>
      </c>
      <c r="C34" s="36" t="s">
        <v>93</v>
      </c>
      <c r="D34" s="47">
        <v>192.6</v>
      </c>
      <c r="E34" s="32">
        <v>401.9</v>
      </c>
      <c r="F34" s="32">
        <v>214.5</v>
      </c>
      <c r="G34" s="32">
        <v>200.3</v>
      </c>
      <c r="H34" s="55">
        <f t="shared" si="0"/>
        <v>49.83826822592685</v>
      </c>
      <c r="I34" s="55">
        <f t="shared" si="1"/>
        <v>93.37995337995338</v>
      </c>
      <c r="J34" s="55">
        <f t="shared" si="2"/>
        <v>103.99792315680168</v>
      </c>
      <c r="K34" s="55">
        <f t="shared" si="3"/>
        <v>3.8873578387610146</v>
      </c>
      <c r="L34" s="5">
        <f t="shared" si="4"/>
        <v>14.199999999999989</v>
      </c>
      <c r="M34" s="5">
        <f t="shared" si="7"/>
        <v>0.47111907368700395</v>
      </c>
      <c r="N34" s="16">
        <f t="shared" si="5"/>
        <v>14.199999999999989</v>
      </c>
      <c r="O34" s="16">
        <f t="shared" si="6"/>
        <v>0.47111907368700395</v>
      </c>
    </row>
    <row r="35" spans="1:15" ht="12.75" customHeight="1" hidden="1" outlineLevel="2">
      <c r="A35" s="12"/>
      <c r="B35" s="35" t="s">
        <v>94</v>
      </c>
      <c r="C35" s="36" t="s">
        <v>95</v>
      </c>
      <c r="D35" s="47">
        <v>0</v>
      </c>
      <c r="E35" s="32"/>
      <c r="F35" s="32"/>
      <c r="G35" s="32"/>
      <c r="H35" s="52" t="e">
        <f t="shared" si="0"/>
        <v>#DIV/0!</v>
      </c>
      <c r="I35" s="52" t="e">
        <f t="shared" si="1"/>
        <v>#DIV/0!</v>
      </c>
      <c r="J35" s="52" t="e">
        <f t="shared" si="2"/>
        <v>#DIV/0!</v>
      </c>
      <c r="K35" s="52">
        <f t="shared" si="3"/>
        <v>0</v>
      </c>
      <c r="L35" s="4">
        <f t="shared" si="4"/>
        <v>0</v>
      </c>
      <c r="M35" s="4">
        <f t="shared" si="7"/>
        <v>0</v>
      </c>
      <c r="N35" s="16">
        <f t="shared" si="5"/>
        <v>0</v>
      </c>
      <c r="O35" s="16">
        <f t="shared" si="6"/>
        <v>0</v>
      </c>
    </row>
    <row r="36" spans="1:15" ht="21.75" customHeight="1" outlineLevel="1">
      <c r="A36" s="9" t="s">
        <v>47</v>
      </c>
      <c r="B36" s="27" t="s">
        <v>43</v>
      </c>
      <c r="C36" s="28" t="s">
        <v>44</v>
      </c>
      <c r="D36" s="46">
        <v>0</v>
      </c>
      <c r="E36" s="29">
        <v>1</v>
      </c>
      <c r="F36" s="29">
        <v>1</v>
      </c>
      <c r="G36" s="29">
        <v>0</v>
      </c>
      <c r="H36" s="51">
        <f t="shared" si="0"/>
        <v>0</v>
      </c>
      <c r="I36" s="51">
        <f t="shared" si="1"/>
        <v>0</v>
      </c>
      <c r="J36" s="51" t="e">
        <f t="shared" si="2"/>
        <v>#DIV/0!</v>
      </c>
      <c r="K36" s="51">
        <f t="shared" si="3"/>
        <v>0</v>
      </c>
      <c r="L36" s="3">
        <f t="shared" si="4"/>
        <v>1</v>
      </c>
      <c r="M36" s="3">
        <f t="shared" si="7"/>
        <v>0.03317739955542284</v>
      </c>
      <c r="N36" s="10">
        <f t="shared" si="5"/>
        <v>1</v>
      </c>
      <c r="O36" s="10">
        <f t="shared" si="6"/>
        <v>0.03317739955542284</v>
      </c>
    </row>
    <row r="37" spans="1:15" ht="21" customHeight="1" outlineLevel="2">
      <c r="A37" s="11" t="s">
        <v>47</v>
      </c>
      <c r="B37" s="30" t="s">
        <v>45</v>
      </c>
      <c r="C37" s="31" t="s">
        <v>46</v>
      </c>
      <c r="D37" s="47">
        <v>0</v>
      </c>
      <c r="E37" s="32">
        <v>1</v>
      </c>
      <c r="F37" s="32">
        <v>1</v>
      </c>
      <c r="G37" s="32">
        <v>0</v>
      </c>
      <c r="H37" s="52">
        <f t="shared" si="0"/>
        <v>0</v>
      </c>
      <c r="I37" s="52">
        <f t="shared" si="1"/>
        <v>0</v>
      </c>
      <c r="J37" s="52" t="e">
        <f t="shared" si="2"/>
        <v>#DIV/0!</v>
      </c>
      <c r="K37" s="52">
        <f t="shared" si="3"/>
        <v>0</v>
      </c>
      <c r="L37" s="4">
        <f t="shared" si="4"/>
        <v>1</v>
      </c>
      <c r="M37" s="4">
        <f t="shared" si="7"/>
        <v>0.03317739955542284</v>
      </c>
      <c r="N37" s="16">
        <f t="shared" si="5"/>
        <v>1</v>
      </c>
      <c r="O37" s="16">
        <f t="shared" si="6"/>
        <v>0.03317739955542284</v>
      </c>
    </row>
    <row r="38" ht="42.75" customHeight="1">
      <c r="A38" s="8"/>
    </row>
  </sheetData>
  <sheetProtection/>
  <autoFilter ref="A7:M37"/>
  <mergeCells count="3">
    <mergeCell ref="H6:J6"/>
    <mergeCell ref="B3:K3"/>
    <mergeCell ref="B4:K4"/>
  </mergeCells>
  <printOptions/>
  <pageMargins left="0.4724409448818898" right="0.15748031496062992" top="0.15748031496062992" bottom="0.1968503937007874" header="0.15748031496062992" footer="0.15748031496062992"/>
  <pageSetup firstPageNumber="1" useFirstPageNumber="1"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B1">
      <selection activeCell="G15" sqref="G15"/>
    </sheetView>
  </sheetViews>
  <sheetFormatPr defaultColWidth="9.140625" defaultRowHeight="12.75"/>
  <cols>
    <col min="1" max="1" width="9.421875" style="21" hidden="1" customWidth="1"/>
    <col min="2" max="2" width="6.7109375" style="21" customWidth="1"/>
    <col min="3" max="3" width="33.57421875" style="21" customWidth="1"/>
    <col min="4" max="4" width="12.28125" style="21" hidden="1" customWidth="1"/>
    <col min="5" max="5" width="11.8515625" style="21" customWidth="1"/>
    <col min="6" max="6" width="11.7109375" style="21" customWidth="1"/>
    <col min="7" max="7" width="12.00390625" style="21" customWidth="1"/>
    <col min="8" max="8" width="9.421875" style="21" customWidth="1"/>
    <col min="9" max="9" width="12.28125" style="21" customWidth="1"/>
    <col min="10" max="10" width="12.140625" style="21" customWidth="1"/>
    <col min="11" max="11" width="9.8515625" style="21" customWidth="1"/>
    <col min="12" max="16384" width="9.140625" style="21" customWidth="1"/>
  </cols>
  <sheetData>
    <row r="1" spans="2:11" ht="12.75">
      <c r="B1" s="23"/>
      <c r="C1" s="23"/>
      <c r="D1" s="23"/>
      <c r="E1" s="23"/>
      <c r="F1" s="23"/>
      <c r="G1" s="23"/>
      <c r="H1" s="23"/>
      <c r="I1" s="23"/>
      <c r="J1" s="23"/>
      <c r="K1" s="25" t="s">
        <v>82</v>
      </c>
    </row>
    <row r="2" spans="2:11" ht="18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66" t="s">
        <v>83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8.75" customHeight="1">
      <c r="B4" s="68" t="s">
        <v>137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7.25" customHeight="1">
      <c r="B5" s="23"/>
      <c r="C5" s="23"/>
      <c r="D5" s="23"/>
      <c r="E5" s="23"/>
      <c r="F5" s="23"/>
      <c r="G5" s="23"/>
      <c r="H5" s="23"/>
      <c r="I5" s="23"/>
      <c r="J5" s="23"/>
      <c r="K5" s="25" t="s">
        <v>50</v>
      </c>
    </row>
    <row r="6" spans="2:11" ht="12.75" customHeight="1">
      <c r="B6" s="26"/>
      <c r="C6" s="56"/>
      <c r="D6" s="26"/>
      <c r="E6" s="26"/>
      <c r="F6" s="26"/>
      <c r="G6" s="26"/>
      <c r="H6" s="69" t="s">
        <v>49</v>
      </c>
      <c r="I6" s="70"/>
      <c r="J6" s="71"/>
      <c r="K6" s="26"/>
    </row>
    <row r="7" spans="2:11" ht="30">
      <c r="B7" s="40" t="s">
        <v>54</v>
      </c>
      <c r="C7" s="57" t="s">
        <v>55</v>
      </c>
      <c r="D7" s="40" t="s">
        <v>141</v>
      </c>
      <c r="E7" s="40" t="s">
        <v>110</v>
      </c>
      <c r="F7" s="40" t="s">
        <v>138</v>
      </c>
      <c r="G7" s="40" t="s">
        <v>139</v>
      </c>
      <c r="H7" s="41" t="s">
        <v>111</v>
      </c>
      <c r="I7" s="41" t="s">
        <v>140</v>
      </c>
      <c r="J7" s="42" t="s">
        <v>48</v>
      </c>
      <c r="K7" s="43" t="s">
        <v>52</v>
      </c>
    </row>
    <row r="8" spans="2:11" ht="12.75">
      <c r="B8" s="27" t="s">
        <v>1</v>
      </c>
      <c r="C8" s="28" t="s">
        <v>1</v>
      </c>
      <c r="D8" s="45">
        <f>SUM(D9:D33)</f>
        <v>4838.1</v>
      </c>
      <c r="E8" s="45">
        <f>SUM(E9:E38)</f>
        <v>21470.499999999996</v>
      </c>
      <c r="F8" s="45">
        <f>SUM(F9:F38)</f>
        <v>8166.700000000001</v>
      </c>
      <c r="G8" s="45">
        <f>SUM(G9:G38)-0.1</f>
        <v>5152.5999999999985</v>
      </c>
      <c r="H8" s="51">
        <f>G8/E8*100</f>
        <v>23.998509582916093</v>
      </c>
      <c r="I8" s="51">
        <f>G8/F8*100</f>
        <v>63.092803702842005</v>
      </c>
      <c r="J8" s="51">
        <f>G8/D8*100</f>
        <v>106.50048572786834</v>
      </c>
      <c r="K8" s="51">
        <f>G8/$G$8*100</f>
        <v>100</v>
      </c>
    </row>
    <row r="9" spans="1:11" ht="12.75">
      <c r="A9" s="20" t="s">
        <v>56</v>
      </c>
      <c r="B9" s="58" t="s">
        <v>129</v>
      </c>
      <c r="C9" s="59" t="s">
        <v>130</v>
      </c>
      <c r="D9" s="60">
        <v>0</v>
      </c>
      <c r="E9" s="60">
        <v>5</v>
      </c>
      <c r="F9" s="60">
        <v>2.5</v>
      </c>
      <c r="G9" s="60">
        <v>0</v>
      </c>
      <c r="H9" s="63">
        <f>G9/E9*100</f>
        <v>0</v>
      </c>
      <c r="I9" s="63">
        <f>G9/F9*100</f>
        <v>0</v>
      </c>
      <c r="J9" s="63" t="e">
        <f>G9/D9*100</f>
        <v>#DIV/0!</v>
      </c>
      <c r="K9" s="63">
        <f>G9/$G$8*100</f>
        <v>0</v>
      </c>
    </row>
    <row r="10" spans="1:11" ht="12.75">
      <c r="A10" s="20" t="s">
        <v>56</v>
      </c>
      <c r="B10" s="58" t="s">
        <v>56</v>
      </c>
      <c r="C10" s="59" t="s">
        <v>57</v>
      </c>
      <c r="D10" s="60">
        <v>2153.8</v>
      </c>
      <c r="E10" s="60">
        <v>5408.9</v>
      </c>
      <c r="F10" s="60">
        <v>2782.5</v>
      </c>
      <c r="G10" s="60">
        <v>2071.3</v>
      </c>
      <c r="H10" s="63">
        <f aca="true" t="shared" si="0" ref="H10:H33">G10/E10*100</f>
        <v>38.29429273974376</v>
      </c>
      <c r="I10" s="63">
        <f aca="true" t="shared" si="1" ref="I10:I33">G10/F10*100</f>
        <v>74.44025157232706</v>
      </c>
      <c r="J10" s="63">
        <f aca="true" t="shared" si="2" ref="J10:J33">G10/D10*100</f>
        <v>96.16956077630235</v>
      </c>
      <c r="K10" s="63">
        <f aca="true" t="shared" si="3" ref="K10:K33">G10/$G$8*100</f>
        <v>40.199122772969005</v>
      </c>
    </row>
    <row r="11" spans="1:11" ht="12.75">
      <c r="A11" s="20" t="s">
        <v>58</v>
      </c>
      <c r="B11" s="58" t="s">
        <v>58</v>
      </c>
      <c r="C11" s="59" t="s">
        <v>59</v>
      </c>
      <c r="D11" s="60">
        <v>43.1</v>
      </c>
      <c r="E11" s="60">
        <v>6</v>
      </c>
      <c r="F11" s="60">
        <v>4</v>
      </c>
      <c r="G11" s="60">
        <v>0</v>
      </c>
      <c r="H11" s="63">
        <f t="shared" si="0"/>
        <v>0</v>
      </c>
      <c r="I11" s="63">
        <f t="shared" si="1"/>
        <v>0</v>
      </c>
      <c r="J11" s="63">
        <f t="shared" si="2"/>
        <v>0</v>
      </c>
      <c r="K11" s="63">
        <f t="shared" si="3"/>
        <v>0</v>
      </c>
    </row>
    <row r="12" spans="1:11" ht="12.75">
      <c r="A12" s="20" t="s">
        <v>60</v>
      </c>
      <c r="B12" s="58" t="s">
        <v>60</v>
      </c>
      <c r="C12" s="59" t="s">
        <v>61</v>
      </c>
      <c r="D12" s="60">
        <v>605.6</v>
      </c>
      <c r="E12" s="60">
        <v>1737.1</v>
      </c>
      <c r="F12" s="60">
        <v>944</v>
      </c>
      <c r="G12" s="60">
        <v>698.1</v>
      </c>
      <c r="H12" s="63">
        <f t="shared" si="0"/>
        <v>40.187669103678545</v>
      </c>
      <c r="I12" s="63">
        <f t="shared" si="1"/>
        <v>73.95127118644068</v>
      </c>
      <c r="J12" s="63">
        <f t="shared" si="2"/>
        <v>115.27410832232496</v>
      </c>
      <c r="K12" s="63">
        <f t="shared" si="3"/>
        <v>13.54849978651555</v>
      </c>
    </row>
    <row r="13" spans="1:11" ht="12.75">
      <c r="A13" s="20" t="s">
        <v>62</v>
      </c>
      <c r="B13" s="58" t="s">
        <v>62</v>
      </c>
      <c r="C13" s="59" t="s">
        <v>63</v>
      </c>
      <c r="D13" s="60">
        <v>52</v>
      </c>
      <c r="E13" s="60">
        <v>102.7</v>
      </c>
      <c r="F13" s="60">
        <v>52.7</v>
      </c>
      <c r="G13" s="60">
        <v>38</v>
      </c>
      <c r="H13" s="63">
        <f t="shared" si="0"/>
        <v>37.00097370983447</v>
      </c>
      <c r="I13" s="63">
        <f t="shared" si="1"/>
        <v>72.10626185958255</v>
      </c>
      <c r="J13" s="63">
        <f t="shared" si="2"/>
        <v>73.07692307692307</v>
      </c>
      <c r="K13" s="63">
        <f t="shared" si="3"/>
        <v>0.7374917517369873</v>
      </c>
    </row>
    <row r="14" spans="1:11" ht="12.75">
      <c r="A14" s="20" t="s">
        <v>64</v>
      </c>
      <c r="B14" s="58" t="s">
        <v>64</v>
      </c>
      <c r="C14" s="59" t="s">
        <v>65</v>
      </c>
      <c r="D14" s="60">
        <v>0</v>
      </c>
      <c r="E14" s="60">
        <v>84</v>
      </c>
      <c r="F14" s="60">
        <v>42</v>
      </c>
      <c r="G14" s="60">
        <v>30.7</v>
      </c>
      <c r="H14" s="63">
        <f t="shared" si="0"/>
        <v>36.547619047619044</v>
      </c>
      <c r="I14" s="63">
        <f t="shared" si="1"/>
        <v>73.09523809523809</v>
      </c>
      <c r="J14" s="63" t="e">
        <f t="shared" si="2"/>
        <v>#DIV/0!</v>
      </c>
      <c r="K14" s="63">
        <f t="shared" si="3"/>
        <v>0.5958157046927766</v>
      </c>
    </row>
    <row r="15" spans="1:11" ht="17.25" customHeight="1">
      <c r="A15" s="20" t="s">
        <v>66</v>
      </c>
      <c r="B15" s="58" t="s">
        <v>66</v>
      </c>
      <c r="C15" s="59" t="s">
        <v>67</v>
      </c>
      <c r="D15" s="60">
        <v>506.5</v>
      </c>
      <c r="E15" s="60">
        <v>877.2</v>
      </c>
      <c r="F15" s="60">
        <v>666.3</v>
      </c>
      <c r="G15" s="60">
        <v>538.3</v>
      </c>
      <c r="H15" s="63">
        <f t="shared" si="0"/>
        <v>61.3657090743274</v>
      </c>
      <c r="I15" s="63">
        <f t="shared" si="1"/>
        <v>80.78943418880384</v>
      </c>
      <c r="J15" s="63">
        <f t="shared" si="2"/>
        <v>106.27838104639685</v>
      </c>
      <c r="K15" s="63">
        <f t="shared" si="3"/>
        <v>10.447152893684745</v>
      </c>
    </row>
    <row r="16" spans="1:11" ht="12.75" hidden="1">
      <c r="A16" s="20" t="s">
        <v>68</v>
      </c>
      <c r="B16" s="58" t="s">
        <v>84</v>
      </c>
      <c r="C16" s="59" t="s">
        <v>85</v>
      </c>
      <c r="D16" s="60">
        <v>0</v>
      </c>
      <c r="E16" s="60"/>
      <c r="F16" s="60"/>
      <c r="G16" s="60"/>
      <c r="H16" s="63" t="e">
        <f t="shared" si="0"/>
        <v>#DIV/0!</v>
      </c>
      <c r="I16" s="63" t="e">
        <f t="shared" si="1"/>
        <v>#DIV/0!</v>
      </c>
      <c r="J16" s="63" t="e">
        <f t="shared" si="2"/>
        <v>#DIV/0!</v>
      </c>
      <c r="K16" s="63">
        <f t="shared" si="3"/>
        <v>0</v>
      </c>
    </row>
    <row r="17" spans="1:11" ht="12.75">
      <c r="A17" s="20" t="s">
        <v>70</v>
      </c>
      <c r="B17" s="58" t="s">
        <v>68</v>
      </c>
      <c r="C17" s="59" t="s">
        <v>69</v>
      </c>
      <c r="D17" s="60">
        <v>333.3</v>
      </c>
      <c r="E17" s="60">
        <v>9918.9</v>
      </c>
      <c r="F17" s="60">
        <v>1333.3</v>
      </c>
      <c r="G17" s="60">
        <v>442.6</v>
      </c>
      <c r="H17" s="63">
        <f t="shared" si="0"/>
        <v>4.462188347498211</v>
      </c>
      <c r="I17" s="63">
        <f t="shared" si="1"/>
        <v>33.195829895747394</v>
      </c>
      <c r="J17" s="63">
        <f t="shared" si="2"/>
        <v>132.7932793279328</v>
      </c>
      <c r="K17" s="63">
        <f t="shared" si="3"/>
        <v>8.589838139968174</v>
      </c>
    </row>
    <row r="18" spans="1:11" ht="12.75">
      <c r="A18" s="20" t="s">
        <v>72</v>
      </c>
      <c r="B18" s="58" t="s">
        <v>70</v>
      </c>
      <c r="C18" s="59" t="s">
        <v>71</v>
      </c>
      <c r="D18" s="60">
        <v>345</v>
      </c>
      <c r="E18" s="60">
        <v>1539.3</v>
      </c>
      <c r="F18" s="60">
        <v>1219.3</v>
      </c>
      <c r="G18" s="60">
        <v>445.3</v>
      </c>
      <c r="H18" s="63">
        <f t="shared" si="0"/>
        <v>28.92873384005717</v>
      </c>
      <c r="I18" s="63">
        <f t="shared" si="1"/>
        <v>36.52095464610843</v>
      </c>
      <c r="J18" s="63">
        <f t="shared" si="2"/>
        <v>129.07246376811594</v>
      </c>
      <c r="K18" s="63">
        <f t="shared" si="3"/>
        <v>8.642238869696854</v>
      </c>
    </row>
    <row r="19" spans="1:11" ht="12.75">
      <c r="A19" s="20"/>
      <c r="B19" s="58" t="s">
        <v>112</v>
      </c>
      <c r="C19" s="59" t="s">
        <v>113</v>
      </c>
      <c r="D19" s="60">
        <v>0</v>
      </c>
      <c r="E19" s="60">
        <v>1.2</v>
      </c>
      <c r="F19" s="60">
        <v>1.2</v>
      </c>
      <c r="G19" s="60">
        <v>0</v>
      </c>
      <c r="H19" s="63">
        <f t="shared" si="0"/>
        <v>0</v>
      </c>
      <c r="I19" s="63">
        <f t="shared" si="1"/>
        <v>0</v>
      </c>
      <c r="J19" s="63" t="e">
        <f t="shared" si="2"/>
        <v>#DIV/0!</v>
      </c>
      <c r="K19" s="63">
        <f t="shared" si="3"/>
        <v>0</v>
      </c>
    </row>
    <row r="20" spans="1:11" ht="12.75">
      <c r="A20" s="20" t="s">
        <v>74</v>
      </c>
      <c r="B20" s="58" t="s">
        <v>72</v>
      </c>
      <c r="C20" s="59" t="s">
        <v>73</v>
      </c>
      <c r="D20" s="60">
        <v>0</v>
      </c>
      <c r="E20" s="60">
        <v>1</v>
      </c>
      <c r="F20" s="60">
        <v>1</v>
      </c>
      <c r="G20" s="60">
        <v>0</v>
      </c>
      <c r="H20" s="63">
        <f t="shared" si="0"/>
        <v>0</v>
      </c>
      <c r="I20" s="63">
        <f t="shared" si="1"/>
        <v>0</v>
      </c>
      <c r="J20" s="63" t="e">
        <f t="shared" si="2"/>
        <v>#DIV/0!</v>
      </c>
      <c r="K20" s="63">
        <f t="shared" si="3"/>
        <v>0</v>
      </c>
    </row>
    <row r="21" spans="1:11" ht="20.25">
      <c r="A21" s="20" t="s">
        <v>78</v>
      </c>
      <c r="B21" s="58" t="s">
        <v>74</v>
      </c>
      <c r="C21" s="59" t="s">
        <v>75</v>
      </c>
      <c r="D21" s="60">
        <v>190.5</v>
      </c>
      <c r="E21" s="60">
        <v>810.1</v>
      </c>
      <c r="F21" s="60">
        <v>421.6</v>
      </c>
      <c r="G21" s="60">
        <v>398.5</v>
      </c>
      <c r="H21" s="63">
        <f t="shared" si="0"/>
        <v>49.19145784471053</v>
      </c>
      <c r="I21" s="63">
        <f t="shared" si="1"/>
        <v>94.52087286527514</v>
      </c>
      <c r="J21" s="63">
        <f t="shared" si="2"/>
        <v>209.18635170603673</v>
      </c>
      <c r="K21" s="63">
        <f t="shared" si="3"/>
        <v>7.733959554399723</v>
      </c>
    </row>
    <row r="22" spans="1:11" ht="12.75" hidden="1">
      <c r="A22" s="20"/>
      <c r="B22" s="58" t="s">
        <v>96</v>
      </c>
      <c r="C22" s="59" t="s">
        <v>97</v>
      </c>
      <c r="D22" s="60">
        <v>0</v>
      </c>
      <c r="E22" s="60"/>
      <c r="F22" s="60"/>
      <c r="G22" s="60"/>
      <c r="H22" s="63" t="e">
        <f t="shared" si="0"/>
        <v>#DIV/0!</v>
      </c>
      <c r="I22" s="63" t="e">
        <f t="shared" si="1"/>
        <v>#DIV/0!</v>
      </c>
      <c r="J22" s="63" t="e">
        <f t="shared" si="2"/>
        <v>#DIV/0!</v>
      </c>
      <c r="K22" s="63">
        <f t="shared" si="3"/>
        <v>0</v>
      </c>
    </row>
    <row r="23" spans="1:11" ht="20.25">
      <c r="A23" s="20"/>
      <c r="B23" s="58" t="s">
        <v>98</v>
      </c>
      <c r="C23" s="59" t="s">
        <v>99</v>
      </c>
      <c r="D23" s="60">
        <v>192.6</v>
      </c>
      <c r="E23" s="60">
        <v>0</v>
      </c>
      <c r="F23" s="60">
        <v>0</v>
      </c>
      <c r="G23" s="60">
        <v>0</v>
      </c>
      <c r="H23" s="63" t="e">
        <f t="shared" si="0"/>
        <v>#DIV/0!</v>
      </c>
      <c r="I23" s="63" t="e">
        <f t="shared" si="1"/>
        <v>#DIV/0!</v>
      </c>
      <c r="J23" s="63">
        <f t="shared" si="2"/>
        <v>0</v>
      </c>
      <c r="K23" s="63">
        <f t="shared" si="3"/>
        <v>0</v>
      </c>
    </row>
    <row r="24" spans="1:11" ht="20.25">
      <c r="A24" s="20"/>
      <c r="B24" s="58" t="s">
        <v>114</v>
      </c>
      <c r="C24" s="59" t="s">
        <v>115</v>
      </c>
      <c r="D24" s="60">
        <v>0</v>
      </c>
      <c r="E24" s="60">
        <v>401.9</v>
      </c>
      <c r="F24" s="60">
        <v>214.5</v>
      </c>
      <c r="G24" s="60">
        <v>200.3</v>
      </c>
      <c r="H24" s="63">
        <f>G24/E24*100</f>
        <v>49.83826822592685</v>
      </c>
      <c r="I24" s="63">
        <f>G24/F24*100</f>
        <v>93.37995337995338</v>
      </c>
      <c r="J24" s="63" t="e">
        <f>G24/D24*100</f>
        <v>#DIV/0!</v>
      </c>
      <c r="K24" s="63">
        <f>G24/$G$8*100</f>
        <v>3.887357838761015</v>
      </c>
    </row>
    <row r="25" spans="1:11" ht="12.75" hidden="1">
      <c r="A25" s="20" t="s">
        <v>80</v>
      </c>
      <c r="B25" s="58" t="s">
        <v>76</v>
      </c>
      <c r="C25" s="59" t="s">
        <v>77</v>
      </c>
      <c r="D25" s="60">
        <v>0</v>
      </c>
      <c r="E25" s="60">
        <v>0</v>
      </c>
      <c r="F25" s="60">
        <v>0</v>
      </c>
      <c r="G25" s="60">
        <v>0</v>
      </c>
      <c r="H25" s="63" t="e">
        <f t="shared" si="0"/>
        <v>#DIV/0!</v>
      </c>
      <c r="I25" s="63" t="e">
        <f t="shared" si="1"/>
        <v>#DIV/0!</v>
      </c>
      <c r="J25" s="63" t="e">
        <f t="shared" si="2"/>
        <v>#DIV/0!</v>
      </c>
      <c r="K25" s="63">
        <f t="shared" si="3"/>
        <v>0</v>
      </c>
    </row>
    <row r="26" spans="1:11" ht="12.75">
      <c r="A26" s="22"/>
      <c r="B26" s="61" t="s">
        <v>104</v>
      </c>
      <c r="C26" s="62" t="s">
        <v>105</v>
      </c>
      <c r="D26" s="60">
        <v>5.6</v>
      </c>
      <c r="E26" s="60">
        <v>4</v>
      </c>
      <c r="F26" s="60">
        <v>2</v>
      </c>
      <c r="G26" s="60">
        <v>1</v>
      </c>
      <c r="H26" s="63">
        <f t="shared" si="0"/>
        <v>25</v>
      </c>
      <c r="I26" s="63">
        <f t="shared" si="1"/>
        <v>50</v>
      </c>
      <c r="J26" s="63">
        <f t="shared" si="2"/>
        <v>17.857142857142858</v>
      </c>
      <c r="K26" s="63">
        <f t="shared" si="3"/>
        <v>0.01940767767728914</v>
      </c>
    </row>
    <row r="27" spans="1:11" ht="20.25">
      <c r="A27" s="22"/>
      <c r="B27" s="61" t="s">
        <v>106</v>
      </c>
      <c r="C27" s="62" t="s">
        <v>107</v>
      </c>
      <c r="D27" s="60">
        <v>14.3</v>
      </c>
      <c r="E27" s="60">
        <v>25.5</v>
      </c>
      <c r="F27" s="60">
        <v>25.5</v>
      </c>
      <c r="G27" s="60">
        <v>24.7</v>
      </c>
      <c r="H27" s="63">
        <f t="shared" si="0"/>
        <v>96.86274509803921</v>
      </c>
      <c r="I27" s="63">
        <f t="shared" si="1"/>
        <v>96.86274509803921</v>
      </c>
      <c r="J27" s="63">
        <f t="shared" si="2"/>
        <v>172.72727272727272</v>
      </c>
      <c r="K27" s="63">
        <f t="shared" si="3"/>
        <v>0.4793696386290418</v>
      </c>
    </row>
    <row r="28" spans="1:11" ht="20.25">
      <c r="A28" s="22"/>
      <c r="B28" s="61" t="s">
        <v>142</v>
      </c>
      <c r="C28" s="62" t="s">
        <v>143</v>
      </c>
      <c r="D28" s="60">
        <v>0</v>
      </c>
      <c r="E28" s="60">
        <v>5.2</v>
      </c>
      <c r="F28" s="60">
        <v>5.2</v>
      </c>
      <c r="G28" s="60">
        <v>0.5</v>
      </c>
      <c r="H28" s="63">
        <f>G28/E28*100</f>
        <v>9.615384615384615</v>
      </c>
      <c r="I28" s="63">
        <f>G28/F28*100</f>
        <v>9.615384615384615</v>
      </c>
      <c r="J28" s="63" t="e">
        <f>G28/D28*100</f>
        <v>#DIV/0!</v>
      </c>
      <c r="K28" s="63">
        <f>G28/$G$8*100</f>
        <v>0.00970383883864457</v>
      </c>
    </row>
    <row r="29" spans="1:11" ht="12.75">
      <c r="A29" s="22"/>
      <c r="B29" s="61" t="s">
        <v>116</v>
      </c>
      <c r="C29" s="62" t="s">
        <v>118</v>
      </c>
      <c r="D29" s="60">
        <v>0</v>
      </c>
      <c r="E29" s="60">
        <v>10</v>
      </c>
      <c r="F29" s="60">
        <v>10</v>
      </c>
      <c r="G29" s="60">
        <v>10</v>
      </c>
      <c r="H29" s="63">
        <f>G29/E29*100</f>
        <v>100</v>
      </c>
      <c r="I29" s="63">
        <f>G29/F29*100</f>
        <v>100</v>
      </c>
      <c r="J29" s="63" t="e">
        <f>G29/D29*100</f>
        <v>#DIV/0!</v>
      </c>
      <c r="K29" s="63">
        <f>G29/$G$8*100</f>
        <v>0.1940767767728914</v>
      </c>
    </row>
    <row r="30" spans="1:11" ht="12.75">
      <c r="A30" s="22"/>
      <c r="B30" s="61" t="s">
        <v>108</v>
      </c>
      <c r="C30" s="62" t="s">
        <v>109</v>
      </c>
      <c r="D30" s="60">
        <v>311.5</v>
      </c>
      <c r="E30" s="60">
        <v>15.8</v>
      </c>
      <c r="F30" s="60">
        <v>7.9</v>
      </c>
      <c r="G30" s="60">
        <v>0</v>
      </c>
      <c r="H30" s="63">
        <f t="shared" si="0"/>
        <v>0</v>
      </c>
      <c r="I30" s="63">
        <f t="shared" si="1"/>
        <v>0</v>
      </c>
      <c r="J30" s="63">
        <f t="shared" si="2"/>
        <v>0</v>
      </c>
      <c r="K30" s="63">
        <f t="shared" si="3"/>
        <v>0</v>
      </c>
    </row>
    <row r="31" spans="1:11" ht="12.75">
      <c r="A31" s="22"/>
      <c r="B31" s="61" t="s">
        <v>117</v>
      </c>
      <c r="C31" s="62" t="s">
        <v>131</v>
      </c>
      <c r="D31" s="60">
        <v>0</v>
      </c>
      <c r="E31" s="60">
        <v>203.7</v>
      </c>
      <c r="F31" s="60">
        <v>203.7</v>
      </c>
      <c r="G31" s="60">
        <v>200</v>
      </c>
      <c r="H31" s="63">
        <f>G31/E31*100</f>
        <v>98.18360333824252</v>
      </c>
      <c r="I31" s="63">
        <f>G31/F31*100</f>
        <v>98.18360333824252</v>
      </c>
      <c r="J31" s="63" t="e">
        <f>G31/D31*100</f>
        <v>#DIV/0!</v>
      </c>
      <c r="K31" s="63">
        <f>G31/$G$8*100</f>
        <v>3.881535535457828</v>
      </c>
    </row>
    <row r="32" spans="2:11" ht="12.75">
      <c r="B32" s="58" t="s">
        <v>78</v>
      </c>
      <c r="C32" s="59" t="s">
        <v>79</v>
      </c>
      <c r="D32" s="60">
        <v>26.4</v>
      </c>
      <c r="E32" s="60">
        <v>119.8</v>
      </c>
      <c r="F32" s="60">
        <v>119.8</v>
      </c>
      <c r="G32" s="60">
        <v>16</v>
      </c>
      <c r="H32" s="63">
        <f t="shared" si="0"/>
        <v>13.35559265442404</v>
      </c>
      <c r="I32" s="63">
        <f t="shared" si="1"/>
        <v>13.35559265442404</v>
      </c>
      <c r="J32" s="63">
        <f t="shared" si="2"/>
        <v>60.60606060606061</v>
      </c>
      <c r="K32" s="63">
        <f t="shared" si="3"/>
        <v>0.31052284283662623</v>
      </c>
    </row>
    <row r="33" spans="2:11" ht="12.75">
      <c r="B33" s="58" t="s">
        <v>80</v>
      </c>
      <c r="C33" s="59" t="s">
        <v>81</v>
      </c>
      <c r="D33" s="60">
        <v>57.9</v>
      </c>
      <c r="E33" s="60">
        <v>0</v>
      </c>
      <c r="F33" s="60">
        <v>0</v>
      </c>
      <c r="G33" s="60">
        <v>0</v>
      </c>
      <c r="H33" s="63" t="e">
        <f t="shared" si="0"/>
        <v>#DIV/0!</v>
      </c>
      <c r="I33" s="63" t="e">
        <f t="shared" si="1"/>
        <v>#DIV/0!</v>
      </c>
      <c r="J33" s="63">
        <f t="shared" si="2"/>
        <v>0</v>
      </c>
      <c r="K33" s="63">
        <f t="shared" si="3"/>
        <v>0</v>
      </c>
    </row>
    <row r="34" spans="2:11" ht="20.25">
      <c r="B34" s="58" t="s">
        <v>119</v>
      </c>
      <c r="C34" s="62" t="s">
        <v>124</v>
      </c>
      <c r="D34" s="60">
        <v>0</v>
      </c>
      <c r="E34" s="60">
        <v>1.3</v>
      </c>
      <c r="F34" s="60">
        <v>1.3</v>
      </c>
      <c r="G34" s="60">
        <v>0</v>
      </c>
      <c r="H34" s="63">
        <f>G34/E34*100</f>
        <v>0</v>
      </c>
      <c r="I34" s="63">
        <f>G34/F34*100</f>
        <v>0</v>
      </c>
      <c r="J34" s="63" t="e">
        <f>G34/D34*100</f>
        <v>#DIV/0!</v>
      </c>
      <c r="K34" s="63">
        <f>G34/$G$8*100</f>
        <v>0</v>
      </c>
    </row>
    <row r="35" spans="2:11" ht="12.75">
      <c r="B35" s="58" t="s">
        <v>120</v>
      </c>
      <c r="C35" s="62" t="s">
        <v>125</v>
      </c>
      <c r="D35" s="60">
        <v>0</v>
      </c>
      <c r="E35" s="60">
        <v>14.8</v>
      </c>
      <c r="F35" s="60">
        <v>14.8</v>
      </c>
      <c r="G35" s="60">
        <v>0</v>
      </c>
      <c r="H35" s="63">
        <f>G35/E35*100</f>
        <v>0</v>
      </c>
      <c r="I35" s="63">
        <f>G35/F35*100</f>
        <v>0</v>
      </c>
      <c r="J35" s="63" t="e">
        <f>G35/D35*100</f>
        <v>#DIV/0!</v>
      </c>
      <c r="K35" s="63">
        <f>G35/$G$8*100</f>
        <v>0</v>
      </c>
    </row>
    <row r="36" spans="2:11" ht="12.75">
      <c r="B36" s="58" t="s">
        <v>121</v>
      </c>
      <c r="C36" s="62" t="s">
        <v>126</v>
      </c>
      <c r="D36" s="60">
        <v>0</v>
      </c>
      <c r="E36" s="60">
        <v>6.1</v>
      </c>
      <c r="F36" s="60">
        <v>2</v>
      </c>
      <c r="G36" s="60">
        <v>0</v>
      </c>
      <c r="H36" s="63">
        <f>G36/E36*100</f>
        <v>0</v>
      </c>
      <c r="I36" s="63">
        <f>G36/F36*100</f>
        <v>0</v>
      </c>
      <c r="J36" s="63" t="e">
        <f>G36/D36*100</f>
        <v>#DIV/0!</v>
      </c>
      <c r="K36" s="63">
        <f>G36/$G$8*100</f>
        <v>0</v>
      </c>
    </row>
    <row r="37" spans="2:11" ht="20.25">
      <c r="B37" s="58" t="s">
        <v>122</v>
      </c>
      <c r="C37" s="62" t="s">
        <v>127</v>
      </c>
      <c r="D37" s="60">
        <v>0</v>
      </c>
      <c r="E37" s="60">
        <v>110</v>
      </c>
      <c r="F37" s="60">
        <v>58.6</v>
      </c>
      <c r="G37" s="60">
        <v>23.2</v>
      </c>
      <c r="H37" s="63">
        <f>G37/E37*100</f>
        <v>21.09090909090909</v>
      </c>
      <c r="I37" s="63">
        <f>G37/F37*100</f>
        <v>39.59044368600683</v>
      </c>
      <c r="J37" s="63" t="e">
        <f>G37/D37*100</f>
        <v>#DIV/0!</v>
      </c>
      <c r="K37" s="63">
        <f>G37/$G$8*100</f>
        <v>0.45025812211310806</v>
      </c>
    </row>
    <row r="38" spans="2:11" ht="20.25">
      <c r="B38" s="58" t="s">
        <v>123</v>
      </c>
      <c r="C38" s="62" t="s">
        <v>128</v>
      </c>
      <c r="D38" s="60">
        <v>0</v>
      </c>
      <c r="E38" s="60">
        <v>61</v>
      </c>
      <c r="F38" s="60">
        <v>31</v>
      </c>
      <c r="G38" s="60">
        <v>14.2</v>
      </c>
      <c r="H38" s="63">
        <f>G38/E38*100</f>
        <v>23.278688524590162</v>
      </c>
      <c r="I38" s="63">
        <f>G38/F38*100</f>
        <v>45.806451612903224</v>
      </c>
      <c r="J38" s="63" t="e">
        <f>G38/D38*100</f>
        <v>#DIV/0!</v>
      </c>
      <c r="K38" s="63">
        <f>G38/$G$8*100</f>
        <v>0.27558902301750576</v>
      </c>
    </row>
  </sheetData>
  <sheetProtection/>
  <autoFilter ref="A7:IV33"/>
  <mergeCells count="3">
    <mergeCell ref="B3:K3"/>
    <mergeCell ref="B4:K4"/>
    <mergeCell ref="H6:J6"/>
  </mergeCells>
  <printOptions/>
  <pageMargins left="0.8661417322834646" right="0.31496062992125984" top="0.1968503937007874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Петрова Татьяна И.</cp:lastModifiedBy>
  <cp:lastPrinted>2019-07-18T11:28:34Z</cp:lastPrinted>
  <dcterms:created xsi:type="dcterms:W3CDTF">2002-03-11T10:22:12Z</dcterms:created>
  <dcterms:modified xsi:type="dcterms:W3CDTF">2019-07-24T11:05:47Z</dcterms:modified>
  <cp:category/>
  <cp:version/>
  <cp:contentType/>
  <cp:contentStatus/>
</cp:coreProperties>
</file>