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прил 2" sheetId="1" r:id="rId1"/>
    <sheet name="прил 3" sheetId="2" r:id="rId2"/>
  </sheets>
  <definedNames>
    <definedName name="APPT" localSheetId="0">'прил 2'!$A$19</definedName>
    <definedName name="FIO" localSheetId="0">'прил 2'!$F$19</definedName>
    <definedName name="SIGN" localSheetId="0">'прил 2'!$A$19:$J$20</definedName>
    <definedName name="_xlnm.Print_Area" localSheetId="0">'прил 2'!$A$1:$J$37</definedName>
    <definedName name="_xlnm.Print_Area" localSheetId="1">'прил 3'!$A$1:$H$30</definedName>
  </definedNames>
  <calcPr fullCalcOnLoad="1"/>
</workbook>
</file>

<file path=xl/sharedStrings.xml><?xml version="1.0" encoding="utf-8"?>
<sst xmlns="http://schemas.openxmlformats.org/spreadsheetml/2006/main" count="122" uniqueCount="118">
  <si>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</si>
  <si>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</si>
  <si>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</si>
  <si>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</si>
  <si>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</si>
  <si>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</si>
  <si>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</si>
  <si>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</si>
  <si>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</si>
  <si>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</si>
  <si>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</si>
  <si>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</si>
  <si>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</si>
  <si>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</si>
  <si>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</si>
  <si>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</si>
  <si>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</si>
  <si>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</si>
  <si>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</si>
  <si>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</si>
  <si>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</si>
  <si>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</si>
  <si>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</si>
  <si>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</si>
  <si>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</si>
  <si>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</si>
  <si>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</si>
  <si>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</si>
  <si>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</si>
  <si>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</si>
  <si>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</si>
  <si>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</si>
  <si>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</si>
  <si>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</si>
  <si>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</si>
  <si>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</si>
  <si>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</si>
  <si>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</si>
  <si>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</si>
  <si>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</si>
  <si>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</si>
  <si>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</si>
  <si>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</si>
  <si>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</si>
  <si>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</si>
  <si>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</si>
  <si>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</si>
  <si>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</si>
  <si>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>% исполнения</t>
  </si>
  <si>
    <t>Остаток ассигнований</t>
  </si>
  <si>
    <t>Структура расходов, %</t>
  </si>
  <si>
    <t xml:space="preserve">Исполнение бюджета МО Гостицкое сельское поселение 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</si>
  <si>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</si>
  <si>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</si>
  <si>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</si>
  <si>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</si>
  <si>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</si>
  <si>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</si>
  <si>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</si>
  <si>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</si>
  <si>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</si>
  <si>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</si>
  <si>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</si>
  <si>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</si>
  <si>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</si>
  <si>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</si>
  <si>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</si>
  <si>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</si>
  <si>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</si>
  <si>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</si>
  <si>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</si>
  <si>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</si>
  <si>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</si>
  <si>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</si>
  <si>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</si>
  <si>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</si>
  <si>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</si>
  <si>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</si>
  <si>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</si>
  <si>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</si>
  <si>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2</t>
  </si>
  <si>
    <t>Приложение 3</t>
  </si>
  <si>
    <t>0107</t>
  </si>
  <si>
    <t>Обеспечение проведения выборов и референдумов</t>
  </si>
  <si>
    <t>0314</t>
  </si>
  <si>
    <t>Другие вопросы в области национальной безопасности и правоохранительной деятельности</t>
  </si>
  <si>
    <t>1000</t>
  </si>
  <si>
    <t>СОЦИАЛЬНАЯ ПОЛИТИКА</t>
  </si>
  <si>
    <t>1001</t>
  </si>
  <si>
    <t>Пенсионное обеспечение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</si>
  <si>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</si>
  <si>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</si>
  <si>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</si>
  <si>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</si>
  <si>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Исполнение 2017 год</t>
  </si>
  <si>
    <t>Структура расходов 2017 год, %</t>
  </si>
  <si>
    <t>0310</t>
  </si>
  <si>
    <t>Обеспечение пожарной безопасности</t>
  </si>
  <si>
    <t>Молодежная политика</t>
  </si>
  <si>
    <t>Бюджетные ассигнования на 2018  год</t>
  </si>
  <si>
    <t>Исполнение 2018 год</t>
  </si>
  <si>
    <t>Остаток ассигнований 2018 год</t>
  </si>
  <si>
    <t>Исполнение к плану 2018 года,%</t>
  </si>
  <si>
    <t>Исполнение к факту 2017 года,%</t>
  </si>
  <si>
    <t>Структура расходов 2018 год, %</t>
  </si>
  <si>
    <t>по функциональной классификации расходов за 2018год</t>
  </si>
  <si>
    <t>по экономической классификации расходов за 2018 год</t>
  </si>
  <si>
    <t>291</t>
  </si>
  <si>
    <t>Налоги, пошлины и сборы</t>
  </si>
  <si>
    <t>296</t>
  </si>
  <si>
    <t>Иные расходы</t>
  </si>
  <si>
    <t>Исполнено 2017 г.</t>
  </si>
  <si>
    <t>Бюджетные ассигнования на 2018 год</t>
  </si>
  <si>
    <t>Исполнено 2018 г.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</si>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</sst>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2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 Cy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172" fontId="8" fillId="0" borderId="13" xfId="0" applyNumberFormat="1" applyFont="1" applyFill="1" applyBorder="1" applyAlignment="1">
      <alignment horizontal="right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172" fontId="9" fillId="0" borderId="11" xfId="0" applyNumberFormat="1" applyFont="1" applyBorder="1" applyAlignment="1">
      <alignment horizontal="right" vertical="center" wrapText="1"/>
    </xf>
    <xf numFmtId="172" fontId="8" fillId="0" borderId="13" xfId="0" applyNumberFormat="1" applyFont="1" applyBorder="1" applyAlignment="1">
      <alignment horizontal="right"/>
    </xf>
    <xf numFmtId="172" fontId="8" fillId="0" borderId="13" xfId="0" applyNumberFormat="1" applyFont="1" applyFill="1" applyBorder="1" applyAlignment="1">
      <alignment horizontal="right" vertical="center" wrapText="1"/>
    </xf>
    <xf numFmtId="172" fontId="8" fillId="0" borderId="13" xfId="0" applyNumberFormat="1" applyFont="1" applyBorder="1" applyAlignment="1">
      <alignment horizontal="right" vertical="center" wrapText="1"/>
    </xf>
    <xf numFmtId="172" fontId="9" fillId="0" borderId="14" xfId="0" applyNumberFormat="1" applyFont="1" applyFill="1" applyBorder="1" applyAlignment="1">
      <alignment horizontal="right" vertical="center" wrapText="1"/>
    </xf>
    <xf numFmtId="172" fontId="9" fillId="0" borderId="14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173" fontId="5" fillId="0" borderId="11" xfId="0" applyNumberFormat="1" applyFont="1" applyBorder="1" applyAlignment="1" applyProtection="1">
      <alignment horizontal="right" vertical="center" wrapText="1"/>
      <protection/>
    </xf>
    <xf numFmtId="172" fontId="0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right" vertical="center" wrapText="1"/>
    </xf>
    <xf numFmtId="172" fontId="8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172" fontId="9" fillId="0" borderId="13" xfId="0" applyNumberFormat="1" applyFont="1" applyFill="1" applyBorder="1" applyAlignment="1">
      <alignment horizontal="right" vertical="center" wrapText="1"/>
    </xf>
    <xf numFmtId="172" fontId="9" fillId="0" borderId="13" xfId="0" applyNumberFormat="1" applyFont="1" applyBorder="1" applyAlignment="1">
      <alignment horizontal="right" vertical="center" wrapText="1"/>
    </xf>
    <xf numFmtId="172" fontId="49" fillId="0" borderId="11" xfId="0" applyNumberFormat="1" applyFont="1" applyBorder="1" applyAlignment="1" applyProtection="1">
      <alignment horizontal="right" vertical="center" wrapText="1"/>
      <protection/>
    </xf>
    <xf numFmtId="172" fontId="50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9"/>
  <sheetViews>
    <sheetView showGridLines="0" tabSelected="1" view="pageBreakPreview" zoomScaleSheetLayoutView="100" zoomScalePageLayoutView="0" workbookViewId="0" topLeftCell="A1">
      <selection activeCell="C38" sqref="C38"/>
    </sheetView>
  </sheetViews>
  <sheetFormatPr defaultColWidth="9.140625" defaultRowHeight="12.75" customHeight="1" outlineLevelRow="1"/>
  <cols>
    <col min="1" max="1" width="6.7109375" style="1" customWidth="1"/>
    <col min="2" max="2" width="30.7109375" style="1" customWidth="1"/>
    <col min="3" max="3" width="11.7109375" style="1" customWidth="1"/>
    <col min="4" max="4" width="12.7109375" style="28" customWidth="1"/>
    <col min="5" max="5" width="11.28125" style="28" customWidth="1"/>
    <col min="6" max="6" width="12.421875" style="1" customWidth="1"/>
    <col min="7" max="7" width="12.8515625" style="1" customWidth="1"/>
    <col min="8" max="8" width="12.140625" style="1" customWidth="1"/>
    <col min="9" max="10" width="11.140625" style="1" customWidth="1"/>
    <col min="11" max="16384" width="9.140625" style="1" customWidth="1"/>
  </cols>
  <sheetData>
    <row r="1" spans="7:10" ht="12.75" customHeight="1">
      <c r="G1" s="40" t="s">
        <v>80</v>
      </c>
      <c r="H1" s="40"/>
      <c r="I1" s="40"/>
      <c r="J1" s="40"/>
    </row>
    <row r="2" spans="7:10" ht="12.75" customHeight="1">
      <c r="G2" s="40" t="s">
        <v>47</v>
      </c>
      <c r="H2" s="40"/>
      <c r="I2" s="40"/>
      <c r="J2" s="40"/>
    </row>
    <row r="3" spans="1:10" s="3" customFormat="1" ht="12.75" customHeight="1">
      <c r="A3" s="2"/>
      <c r="B3" s="2"/>
      <c r="C3" s="2"/>
      <c r="D3" s="29"/>
      <c r="E3" s="29"/>
      <c r="F3" s="2"/>
      <c r="G3" s="2"/>
      <c r="H3" s="2"/>
      <c r="I3" s="2"/>
      <c r="J3" s="2"/>
    </row>
    <row r="4" spans="1:10" s="3" customFormat="1" ht="12.75" customHeight="1">
      <c r="A4" s="4"/>
      <c r="B4" s="2"/>
      <c r="C4" s="2"/>
      <c r="D4" s="29"/>
      <c r="E4" s="29"/>
      <c r="F4" s="2"/>
      <c r="G4" s="2"/>
      <c r="H4" s="2"/>
      <c r="I4" s="2"/>
      <c r="J4" s="2"/>
    </row>
    <row r="5" spans="1:10" s="3" customFormat="1" ht="12.75" customHeight="1">
      <c r="A5" s="41" t="s">
        <v>51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3" customFormat="1" ht="12.75" customHeight="1">
      <c r="A6" s="41" t="s">
        <v>105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3" customFormat="1" ht="13.5" customHeight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2:10" ht="12.75">
      <c r="B8" s="5"/>
      <c r="C8" s="5"/>
      <c r="D8" s="30"/>
      <c r="E8" s="30"/>
      <c r="F8" s="5"/>
      <c r="G8" s="5"/>
      <c r="H8" s="5"/>
      <c r="I8" s="5"/>
      <c r="J8" s="6" t="s">
        <v>1</v>
      </c>
    </row>
    <row r="9" spans="1:10" ht="42">
      <c r="A9" s="7" t="s">
        <v>2</v>
      </c>
      <c r="B9" s="7" t="s">
        <v>3</v>
      </c>
      <c r="C9" s="8" t="s">
        <v>94</v>
      </c>
      <c r="D9" s="31" t="s">
        <v>99</v>
      </c>
      <c r="E9" s="31" t="s">
        <v>100</v>
      </c>
      <c r="F9" s="8" t="s">
        <v>101</v>
      </c>
      <c r="G9" s="8" t="s">
        <v>102</v>
      </c>
      <c r="H9" s="8" t="s">
        <v>103</v>
      </c>
      <c r="I9" s="8" t="s">
        <v>95</v>
      </c>
      <c r="J9" s="7" t="s">
        <v>104</v>
      </c>
    </row>
    <row r="10" spans="1:10" ht="22.5">
      <c r="A10" s="25" t="s">
        <v>4</v>
      </c>
      <c r="B10" s="26" t="s">
        <v>5</v>
      </c>
      <c r="C10" s="17">
        <v>4913.1</v>
      </c>
      <c r="D10" s="17">
        <v>6075.443</v>
      </c>
      <c r="E10" s="17">
        <v>6002.391</v>
      </c>
      <c r="F10" s="21">
        <f>D10-E10</f>
        <v>73.05200000000059</v>
      </c>
      <c r="G10" s="21">
        <f>E10/D10*100</f>
        <v>98.79758562462028</v>
      </c>
      <c r="H10" s="21">
        <f>E10/C10*100</f>
        <v>122.1711546681321</v>
      </c>
      <c r="I10" s="21">
        <f aca="true" t="shared" si="0" ref="I10:I37">C10/$C$37*100</f>
        <v>27.21019489258478</v>
      </c>
      <c r="J10" s="22">
        <f aca="true" t="shared" si="1" ref="J10:J37">E10/$E$37*100</f>
        <v>29.701270797081293</v>
      </c>
    </row>
    <row r="11" spans="1:10" ht="56.25" outlineLevel="1">
      <c r="A11" s="12" t="s">
        <v>6</v>
      </c>
      <c r="B11" s="13" t="s">
        <v>7</v>
      </c>
      <c r="C11" s="18">
        <v>72.8</v>
      </c>
      <c r="D11" s="18">
        <v>93.243</v>
      </c>
      <c r="E11" s="18">
        <v>89.818</v>
      </c>
      <c r="F11" s="11">
        <f>D11-E11</f>
        <v>3.424999999999997</v>
      </c>
      <c r="G11" s="11">
        <f aca="true" t="shared" si="2" ref="G11:G36">E11/D11*100</f>
        <v>96.32680201194728</v>
      </c>
      <c r="H11" s="11">
        <f aca="true" t="shared" si="3" ref="H11:H36">E11/C11*100</f>
        <v>123.37637362637363</v>
      </c>
      <c r="I11" s="11">
        <f t="shared" si="0"/>
        <v>0.4031878423358311</v>
      </c>
      <c r="J11" s="19">
        <f t="shared" si="1"/>
        <v>0.44444101366476246</v>
      </c>
    </row>
    <row r="12" spans="1:10" ht="67.5" outlineLevel="1">
      <c r="A12" s="12" t="s">
        <v>8</v>
      </c>
      <c r="B12" s="13" t="s">
        <v>9</v>
      </c>
      <c r="C12" s="18">
        <v>4511.6</v>
      </c>
      <c r="D12" s="18">
        <v>5346.57</v>
      </c>
      <c r="E12" s="18">
        <v>5281.943</v>
      </c>
      <c r="F12" s="11">
        <f>D12-E12</f>
        <v>64.6269999999995</v>
      </c>
      <c r="G12" s="11">
        <f t="shared" si="2"/>
        <v>98.79124373196274</v>
      </c>
      <c r="H12" s="11">
        <f t="shared" si="3"/>
        <v>117.07471850341342</v>
      </c>
      <c r="I12" s="11">
        <f t="shared" si="0"/>
        <v>24.986569635746374</v>
      </c>
      <c r="J12" s="19">
        <f t="shared" si="1"/>
        <v>26.136321238944277</v>
      </c>
    </row>
    <row r="13" spans="1:10" ht="56.25" outlineLevel="1">
      <c r="A13" s="12" t="s">
        <v>10</v>
      </c>
      <c r="B13" s="13" t="s">
        <v>11</v>
      </c>
      <c r="C13" s="18">
        <v>302.1</v>
      </c>
      <c r="D13" s="18">
        <v>319.1</v>
      </c>
      <c r="E13" s="18">
        <v>319.1</v>
      </c>
      <c r="F13" s="11">
        <f aca="true" t="shared" si="4" ref="F13:F36">D13-E13</f>
        <v>0</v>
      </c>
      <c r="G13" s="11">
        <f t="shared" si="2"/>
        <v>100</v>
      </c>
      <c r="H13" s="11">
        <f t="shared" si="3"/>
        <v>105.6272757365111</v>
      </c>
      <c r="I13" s="11">
        <f t="shared" si="0"/>
        <v>1.6731187798029477</v>
      </c>
      <c r="J13" s="19">
        <f t="shared" si="1"/>
        <v>1.5789833603556718</v>
      </c>
    </row>
    <row r="14" spans="1:10" ht="22.5" outlineLevel="1">
      <c r="A14" s="12" t="s">
        <v>82</v>
      </c>
      <c r="B14" s="13" t="s">
        <v>83</v>
      </c>
      <c r="C14" s="27">
        <v>0</v>
      </c>
      <c r="D14" s="18">
        <v>290</v>
      </c>
      <c r="E14" s="18">
        <v>290</v>
      </c>
      <c r="F14" s="11">
        <f t="shared" si="4"/>
        <v>0</v>
      </c>
      <c r="G14" s="11">
        <f t="shared" si="2"/>
        <v>100</v>
      </c>
      <c r="H14" s="11" t="e">
        <f t="shared" si="3"/>
        <v>#DIV/0!</v>
      </c>
      <c r="I14" s="11">
        <f t="shared" si="0"/>
        <v>0</v>
      </c>
      <c r="J14" s="19">
        <f t="shared" si="1"/>
        <v>1.434989578511892</v>
      </c>
    </row>
    <row r="15" spans="1:10" ht="12.75" outlineLevel="1">
      <c r="A15" s="12" t="s">
        <v>12</v>
      </c>
      <c r="B15" s="13" t="s">
        <v>13</v>
      </c>
      <c r="C15" s="18">
        <v>0</v>
      </c>
      <c r="D15" s="18">
        <v>5</v>
      </c>
      <c r="E15" s="18">
        <v>0</v>
      </c>
      <c r="F15" s="11">
        <f t="shared" si="4"/>
        <v>5</v>
      </c>
      <c r="G15" s="11">
        <f t="shared" si="2"/>
        <v>0</v>
      </c>
      <c r="H15" s="11" t="e">
        <f t="shared" si="3"/>
        <v>#DIV/0!</v>
      </c>
      <c r="I15" s="11">
        <f t="shared" si="0"/>
        <v>0</v>
      </c>
      <c r="J15" s="19">
        <f t="shared" si="1"/>
        <v>0</v>
      </c>
    </row>
    <row r="16" spans="1:10" ht="22.5" outlineLevel="1">
      <c r="A16" s="12" t="s">
        <v>14</v>
      </c>
      <c r="B16" s="13" t="s">
        <v>15</v>
      </c>
      <c r="C16" s="18">
        <v>26.6</v>
      </c>
      <c r="D16" s="18">
        <v>21.53</v>
      </c>
      <c r="E16" s="18">
        <v>21.53</v>
      </c>
      <c r="F16" s="11">
        <f t="shared" si="4"/>
        <v>0</v>
      </c>
      <c r="G16" s="11">
        <f t="shared" si="2"/>
        <v>100</v>
      </c>
      <c r="H16" s="11">
        <f t="shared" si="3"/>
        <v>80.93984962406014</v>
      </c>
      <c r="I16" s="11">
        <f t="shared" si="0"/>
        <v>0.1473186346996306</v>
      </c>
      <c r="J16" s="19">
        <f t="shared" si="1"/>
        <v>0.10653560560469325</v>
      </c>
    </row>
    <row r="17" spans="1:10" ht="12.75">
      <c r="A17" s="25" t="s">
        <v>16</v>
      </c>
      <c r="B17" s="26" t="s">
        <v>17</v>
      </c>
      <c r="C17" s="17">
        <v>125.4</v>
      </c>
      <c r="D17" s="17">
        <v>137.1</v>
      </c>
      <c r="E17" s="17">
        <v>137.1</v>
      </c>
      <c r="F17" s="21">
        <f t="shared" si="4"/>
        <v>0</v>
      </c>
      <c r="G17" s="21">
        <f t="shared" si="2"/>
        <v>100</v>
      </c>
      <c r="H17" s="21">
        <f t="shared" si="3"/>
        <v>109.33014354066985</v>
      </c>
      <c r="I17" s="21">
        <f t="shared" si="0"/>
        <v>0.6945021350125443</v>
      </c>
      <c r="J17" s="22">
        <f t="shared" si="1"/>
        <v>0.6784036938413117</v>
      </c>
    </row>
    <row r="18" spans="1:10" ht="22.5" outlineLevel="1">
      <c r="A18" s="12" t="s">
        <v>18</v>
      </c>
      <c r="B18" s="13" t="s">
        <v>19</v>
      </c>
      <c r="C18" s="18">
        <v>125.4</v>
      </c>
      <c r="D18" s="18">
        <v>137.1</v>
      </c>
      <c r="E18" s="18">
        <v>137.1</v>
      </c>
      <c r="F18" s="11">
        <f t="shared" si="4"/>
        <v>0</v>
      </c>
      <c r="G18" s="11">
        <f t="shared" si="2"/>
        <v>100</v>
      </c>
      <c r="H18" s="11">
        <f t="shared" si="3"/>
        <v>109.33014354066985</v>
      </c>
      <c r="I18" s="11">
        <f t="shared" si="0"/>
        <v>0.6945021350125443</v>
      </c>
      <c r="J18" s="19">
        <f t="shared" si="1"/>
        <v>0.6784036938413117</v>
      </c>
    </row>
    <row r="19" spans="1:10" ht="33.75">
      <c r="A19" s="25" t="s">
        <v>20</v>
      </c>
      <c r="B19" s="26" t="s">
        <v>21</v>
      </c>
      <c r="C19" s="17">
        <v>161.9</v>
      </c>
      <c r="D19" s="17">
        <v>110.386</v>
      </c>
      <c r="E19" s="17">
        <v>109.386</v>
      </c>
      <c r="F19" s="21">
        <f t="shared" si="4"/>
        <v>1</v>
      </c>
      <c r="G19" s="21">
        <f t="shared" si="2"/>
        <v>99.09408801840813</v>
      </c>
      <c r="H19" s="21">
        <f t="shared" si="3"/>
        <v>67.56392835083385</v>
      </c>
      <c r="I19" s="21">
        <f t="shared" si="0"/>
        <v>0.8966498856342179</v>
      </c>
      <c r="J19" s="22">
        <f t="shared" si="1"/>
        <v>0.5412681725348338</v>
      </c>
    </row>
    <row r="20" spans="1:10" ht="12.75" outlineLevel="1">
      <c r="A20" s="12" t="s">
        <v>96</v>
      </c>
      <c r="B20" s="13" t="s">
        <v>97</v>
      </c>
      <c r="C20" s="18">
        <v>161.9</v>
      </c>
      <c r="D20" s="18">
        <v>109.386</v>
      </c>
      <c r="E20" s="18">
        <v>109.386</v>
      </c>
      <c r="F20" s="11">
        <f t="shared" si="4"/>
        <v>0</v>
      </c>
      <c r="G20" s="11">
        <f t="shared" si="2"/>
        <v>100</v>
      </c>
      <c r="H20" s="11">
        <f t="shared" si="3"/>
        <v>67.56392835083385</v>
      </c>
      <c r="I20" s="11">
        <f t="shared" si="0"/>
        <v>0.8966498856342179</v>
      </c>
      <c r="J20" s="19">
        <f t="shared" si="1"/>
        <v>0.5412681725348338</v>
      </c>
    </row>
    <row r="21" spans="1:10" ht="33.75" outlineLevel="1">
      <c r="A21" s="12" t="s">
        <v>84</v>
      </c>
      <c r="B21" s="13" t="s">
        <v>85</v>
      </c>
      <c r="C21" s="18">
        <v>0</v>
      </c>
      <c r="D21" s="18">
        <v>1</v>
      </c>
      <c r="E21" s="18">
        <v>0</v>
      </c>
      <c r="F21" s="11">
        <f t="shared" si="4"/>
        <v>1</v>
      </c>
      <c r="G21" s="11">
        <f t="shared" si="2"/>
        <v>0</v>
      </c>
      <c r="H21" s="11" t="e">
        <f t="shared" si="3"/>
        <v>#DIV/0!</v>
      </c>
      <c r="I21" s="11">
        <f t="shared" si="0"/>
        <v>0</v>
      </c>
      <c r="J21" s="19">
        <f t="shared" si="1"/>
        <v>0</v>
      </c>
    </row>
    <row r="22" spans="1:10" ht="12.75">
      <c r="A22" s="25" t="s">
        <v>22</v>
      </c>
      <c r="B22" s="26" t="s">
        <v>23</v>
      </c>
      <c r="C22" s="17">
        <v>1225.6</v>
      </c>
      <c r="D22" s="17">
        <v>2331.932</v>
      </c>
      <c r="E22" s="17">
        <v>2141.267</v>
      </c>
      <c r="F22" s="21">
        <f t="shared" si="4"/>
        <v>190.66499999999996</v>
      </c>
      <c r="G22" s="21">
        <f t="shared" si="2"/>
        <v>91.82373242444463</v>
      </c>
      <c r="H22" s="21">
        <f t="shared" si="3"/>
        <v>174.71173302872063</v>
      </c>
      <c r="I22" s="21">
        <f t="shared" si="0"/>
        <v>6.787733785258168</v>
      </c>
      <c r="J22" s="22">
        <f t="shared" si="1"/>
        <v>10.595502861418701</v>
      </c>
    </row>
    <row r="23" spans="1:10" ht="22.5" outlineLevel="1">
      <c r="A23" s="12" t="s">
        <v>24</v>
      </c>
      <c r="B23" s="13" t="s">
        <v>25</v>
      </c>
      <c r="C23" s="18">
        <v>1013.4</v>
      </c>
      <c r="D23" s="18">
        <v>1226.862</v>
      </c>
      <c r="E23" s="18">
        <v>1135.197</v>
      </c>
      <c r="F23" s="11">
        <f t="shared" si="4"/>
        <v>91.66500000000019</v>
      </c>
      <c r="G23" s="11">
        <f t="shared" si="2"/>
        <v>92.52849953784532</v>
      </c>
      <c r="H23" s="11">
        <f t="shared" si="3"/>
        <v>112.01865008880993</v>
      </c>
      <c r="I23" s="11">
        <f t="shared" si="0"/>
        <v>5.612507684383671</v>
      </c>
      <c r="J23" s="19">
        <f t="shared" si="1"/>
        <v>5.617227119165394</v>
      </c>
    </row>
    <row r="24" spans="1:10" ht="22.5" outlineLevel="1">
      <c r="A24" s="12" t="s">
        <v>26</v>
      </c>
      <c r="B24" s="13" t="s">
        <v>27</v>
      </c>
      <c r="C24" s="18">
        <v>212.2</v>
      </c>
      <c r="D24" s="18">
        <v>1105.07</v>
      </c>
      <c r="E24" s="18">
        <v>1006.07</v>
      </c>
      <c r="F24" s="11">
        <f t="shared" si="4"/>
        <v>98.99999999999989</v>
      </c>
      <c r="G24" s="11">
        <f t="shared" si="2"/>
        <v>91.04129150189581</v>
      </c>
      <c r="H24" s="11">
        <f t="shared" si="3"/>
        <v>474.11404335532524</v>
      </c>
      <c r="I24" s="11">
        <f t="shared" si="0"/>
        <v>1.1752261008744969</v>
      </c>
      <c r="J24" s="19">
        <f t="shared" si="1"/>
        <v>4.978275742253309</v>
      </c>
    </row>
    <row r="25" spans="1:10" ht="22.5">
      <c r="A25" s="25" t="s">
        <v>28</v>
      </c>
      <c r="B25" s="26" t="s">
        <v>29</v>
      </c>
      <c r="C25" s="17">
        <v>7810</v>
      </c>
      <c r="D25" s="17">
        <v>6863.781</v>
      </c>
      <c r="E25" s="17">
        <v>6797.978</v>
      </c>
      <c r="F25" s="21">
        <f>D25-E25</f>
        <v>65.80299999999988</v>
      </c>
      <c r="G25" s="21">
        <f t="shared" si="2"/>
        <v>99.04130099722005</v>
      </c>
      <c r="H25" s="21">
        <f t="shared" si="3"/>
        <v>87.04197183098591</v>
      </c>
      <c r="I25" s="21">
        <f t="shared" si="0"/>
        <v>43.254080338500565</v>
      </c>
      <c r="J25" s="22">
        <f t="shared" si="1"/>
        <v>33.63802615501074</v>
      </c>
    </row>
    <row r="26" spans="1:10" ht="12.75" outlineLevel="1">
      <c r="A26" s="12" t="s">
        <v>30</v>
      </c>
      <c r="B26" s="13" t="s">
        <v>31</v>
      </c>
      <c r="C26" s="18">
        <v>249.6</v>
      </c>
      <c r="D26" s="18">
        <v>188.183</v>
      </c>
      <c r="E26" s="18">
        <v>170.466</v>
      </c>
      <c r="F26" s="11">
        <f t="shared" si="4"/>
        <v>17.716999999999985</v>
      </c>
      <c r="G26" s="11">
        <f t="shared" si="2"/>
        <v>90.58522820871174</v>
      </c>
      <c r="H26" s="11">
        <f t="shared" si="3"/>
        <v>68.29567307692308</v>
      </c>
      <c r="I26" s="11">
        <f t="shared" si="0"/>
        <v>1.3823583165799924</v>
      </c>
      <c r="J26" s="19">
        <f t="shared" si="1"/>
        <v>0.8435066672089939</v>
      </c>
    </row>
    <row r="27" spans="1:10" ht="12.75" outlineLevel="1">
      <c r="A27" s="12" t="s">
        <v>32</v>
      </c>
      <c r="B27" s="13" t="s">
        <v>33</v>
      </c>
      <c r="C27" s="18">
        <v>5035.3</v>
      </c>
      <c r="D27" s="18">
        <v>203.203</v>
      </c>
      <c r="E27" s="18">
        <v>203.203</v>
      </c>
      <c r="F27" s="11">
        <f t="shared" si="4"/>
        <v>0</v>
      </c>
      <c r="G27" s="11">
        <f t="shared" si="2"/>
        <v>100</v>
      </c>
      <c r="H27" s="11">
        <f t="shared" si="3"/>
        <v>4.0355688836812105</v>
      </c>
      <c r="I27" s="11">
        <f t="shared" si="0"/>
        <v>27.886974485077072</v>
      </c>
      <c r="J27" s="19">
        <f t="shared" si="1"/>
        <v>1.0054971976632827</v>
      </c>
    </row>
    <row r="28" spans="1:10" ht="12.75" outlineLevel="1">
      <c r="A28" s="12" t="s">
        <v>34</v>
      </c>
      <c r="B28" s="13" t="s">
        <v>35</v>
      </c>
      <c r="C28" s="18">
        <v>2525</v>
      </c>
      <c r="D28" s="18">
        <v>6472.395</v>
      </c>
      <c r="E28" s="18">
        <v>6424.31</v>
      </c>
      <c r="F28" s="11">
        <f t="shared" si="4"/>
        <v>48.085000000000036</v>
      </c>
      <c r="G28" s="11">
        <f t="shared" si="2"/>
        <v>99.25707562656481</v>
      </c>
      <c r="H28" s="11">
        <f t="shared" si="3"/>
        <v>254.42811881188118</v>
      </c>
      <c r="I28" s="11">
        <f t="shared" si="0"/>
        <v>13.984193707389746</v>
      </c>
      <c r="J28" s="19">
        <f t="shared" si="1"/>
        <v>31.7890272383784</v>
      </c>
    </row>
    <row r="29" spans="1:10" ht="12.75">
      <c r="A29" s="25" t="s">
        <v>36</v>
      </c>
      <c r="B29" s="26" t="s">
        <v>37</v>
      </c>
      <c r="C29" s="17">
        <v>70</v>
      </c>
      <c r="D29" s="17">
        <v>38.849</v>
      </c>
      <c r="E29" s="17">
        <v>38.849</v>
      </c>
      <c r="F29" s="21">
        <f t="shared" si="4"/>
        <v>0</v>
      </c>
      <c r="G29" s="21">
        <f t="shared" si="2"/>
        <v>100</v>
      </c>
      <c r="H29" s="21">
        <f t="shared" si="3"/>
        <v>55.49857142857142</v>
      </c>
      <c r="I29" s="21">
        <f t="shared" si="0"/>
        <v>0.38768061763060685</v>
      </c>
      <c r="J29" s="22">
        <f t="shared" si="1"/>
        <v>0.1922341728814086</v>
      </c>
    </row>
    <row r="30" spans="1:10" ht="12.75" outlineLevel="1">
      <c r="A30" s="12" t="s">
        <v>38</v>
      </c>
      <c r="B30" s="13" t="s">
        <v>98</v>
      </c>
      <c r="C30" s="18">
        <v>70</v>
      </c>
      <c r="D30" s="18">
        <v>38.849</v>
      </c>
      <c r="E30" s="18">
        <v>38.849</v>
      </c>
      <c r="F30" s="11">
        <f t="shared" si="4"/>
        <v>0</v>
      </c>
      <c r="G30" s="11">
        <f t="shared" si="2"/>
        <v>100</v>
      </c>
      <c r="H30" s="11">
        <f t="shared" si="3"/>
        <v>55.49857142857142</v>
      </c>
      <c r="I30" s="11">
        <f t="shared" si="0"/>
        <v>0.38768061763060685</v>
      </c>
      <c r="J30" s="19">
        <f t="shared" si="1"/>
        <v>0.1922341728814086</v>
      </c>
    </row>
    <row r="31" spans="1:10" ht="12.75">
      <c r="A31" s="25" t="s">
        <v>39</v>
      </c>
      <c r="B31" s="26" t="s">
        <v>40</v>
      </c>
      <c r="C31" s="17">
        <v>3379.1</v>
      </c>
      <c r="D31" s="17">
        <v>4987.821</v>
      </c>
      <c r="E31" s="17">
        <v>4594.579</v>
      </c>
      <c r="F31" s="21">
        <f t="shared" si="4"/>
        <v>393.2420000000002</v>
      </c>
      <c r="G31" s="21">
        <f t="shared" si="2"/>
        <v>92.1159560457362</v>
      </c>
      <c r="H31" s="21">
        <f t="shared" si="3"/>
        <v>135.97049510224616</v>
      </c>
      <c r="I31" s="21">
        <f t="shared" si="0"/>
        <v>18.714451071936907</v>
      </c>
      <c r="J31" s="22">
        <f t="shared" si="1"/>
        <v>22.73507925051583</v>
      </c>
    </row>
    <row r="32" spans="1:10" ht="12.75" outlineLevel="1">
      <c r="A32" s="12" t="s">
        <v>41</v>
      </c>
      <c r="B32" s="13" t="s">
        <v>42</v>
      </c>
      <c r="C32" s="18">
        <v>3379.1</v>
      </c>
      <c r="D32" s="18">
        <v>4987.821</v>
      </c>
      <c r="E32" s="18">
        <v>4594.579</v>
      </c>
      <c r="F32" s="23">
        <f t="shared" si="4"/>
        <v>393.2420000000002</v>
      </c>
      <c r="G32" s="23">
        <f t="shared" si="2"/>
        <v>92.1159560457362</v>
      </c>
      <c r="H32" s="23">
        <f t="shared" si="3"/>
        <v>135.97049510224616</v>
      </c>
      <c r="I32" s="23">
        <f t="shared" si="0"/>
        <v>18.714451071936907</v>
      </c>
      <c r="J32" s="24">
        <f t="shared" si="1"/>
        <v>22.73507925051583</v>
      </c>
    </row>
    <row r="33" spans="1:10" ht="12.75" outlineLevel="1">
      <c r="A33" s="25" t="s">
        <v>86</v>
      </c>
      <c r="B33" s="26" t="s">
        <v>87</v>
      </c>
      <c r="C33" s="17">
        <v>371</v>
      </c>
      <c r="D33" s="17">
        <v>387.657</v>
      </c>
      <c r="E33" s="17">
        <v>387.657</v>
      </c>
      <c r="F33" s="23">
        <f>D33-E33</f>
        <v>0</v>
      </c>
      <c r="G33" s="23">
        <f>E33/D33*100</f>
        <v>100</v>
      </c>
      <c r="H33" s="23">
        <f>E33/C33*100</f>
        <v>104.48975741239892</v>
      </c>
      <c r="I33" s="23">
        <f t="shared" si="0"/>
        <v>2.0547072734422165</v>
      </c>
      <c r="J33" s="24">
        <f t="shared" si="1"/>
        <v>1.918219844955809</v>
      </c>
    </row>
    <row r="34" spans="1:10" ht="12.75" outlineLevel="1">
      <c r="A34" s="12" t="s">
        <v>88</v>
      </c>
      <c r="B34" s="13" t="s">
        <v>89</v>
      </c>
      <c r="C34" s="18">
        <v>371</v>
      </c>
      <c r="D34" s="18">
        <v>387.657</v>
      </c>
      <c r="E34" s="18">
        <v>387.657</v>
      </c>
      <c r="F34" s="23">
        <f>D34-E34</f>
        <v>0</v>
      </c>
      <c r="G34" s="23">
        <f>E34/D34*100</f>
        <v>100</v>
      </c>
      <c r="H34" s="23">
        <f>E34/C34*100</f>
        <v>104.48975741239892</v>
      </c>
      <c r="I34" s="23">
        <f t="shared" si="0"/>
        <v>2.0547072734422165</v>
      </c>
      <c r="J34" s="24">
        <f t="shared" si="1"/>
        <v>1.918219844955809</v>
      </c>
    </row>
    <row r="35" spans="1:10" s="34" customFormat="1" ht="33.75" outlineLevel="1">
      <c r="A35" s="25" t="s">
        <v>43</v>
      </c>
      <c r="B35" s="26" t="s">
        <v>44</v>
      </c>
      <c r="C35" s="17">
        <v>0</v>
      </c>
      <c r="D35" s="17">
        <v>1</v>
      </c>
      <c r="E35" s="17">
        <v>0</v>
      </c>
      <c r="F35" s="32">
        <f>D35-E35</f>
        <v>1</v>
      </c>
      <c r="G35" s="32">
        <f>E35/D35*100</f>
        <v>0</v>
      </c>
      <c r="H35" s="32" t="e">
        <f>E35/C35*100</f>
        <v>#DIV/0!</v>
      </c>
      <c r="I35" s="32">
        <f t="shared" si="0"/>
        <v>0</v>
      </c>
      <c r="J35" s="33">
        <f t="shared" si="1"/>
        <v>0</v>
      </c>
    </row>
    <row r="36" spans="1:10" ht="22.5">
      <c r="A36" s="12" t="s">
        <v>45</v>
      </c>
      <c r="B36" s="13" t="s">
        <v>46</v>
      </c>
      <c r="C36" s="18">
        <v>0</v>
      </c>
      <c r="D36" s="18">
        <v>1</v>
      </c>
      <c r="E36" s="18">
        <v>0</v>
      </c>
      <c r="F36" s="35">
        <f t="shared" si="4"/>
        <v>1</v>
      </c>
      <c r="G36" s="35">
        <f t="shared" si="2"/>
        <v>0</v>
      </c>
      <c r="H36" s="35" t="e">
        <f t="shared" si="3"/>
        <v>#DIV/0!</v>
      </c>
      <c r="I36" s="35">
        <f t="shared" si="0"/>
        <v>0</v>
      </c>
      <c r="J36" s="36">
        <f t="shared" si="1"/>
        <v>0</v>
      </c>
    </row>
    <row r="37" spans="1:10" ht="13.5">
      <c r="A37" s="14" t="s">
        <v>0</v>
      </c>
      <c r="B37" s="15"/>
      <c r="C37" s="16">
        <f>C10+C17+C19+C22+C25+C29+C31+C33+C35</f>
        <v>18056.1</v>
      </c>
      <c r="D37" s="17">
        <v>20933.968</v>
      </c>
      <c r="E37" s="17">
        <v>20209.206</v>
      </c>
      <c r="F37" s="16">
        <f>F10+F17+FIO+F22+F25+F29+F31+F33+F35</f>
        <v>724.7620000000006</v>
      </c>
      <c r="G37" s="16">
        <f>E37/D37*100</f>
        <v>96.53786611310382</v>
      </c>
      <c r="H37" s="16">
        <f>E37/C37*100</f>
        <v>111.92453519863092</v>
      </c>
      <c r="I37" s="16">
        <f t="shared" si="0"/>
        <v>100</v>
      </c>
      <c r="J37" s="20">
        <f t="shared" si="1"/>
        <v>100</v>
      </c>
    </row>
    <row r="38" ht="12.75">
      <c r="A38" s="5"/>
    </row>
    <row r="39" ht="12.75">
      <c r="A39" s="5"/>
    </row>
  </sheetData>
  <sheetProtection/>
  <mergeCells count="5">
    <mergeCell ref="A7:J7"/>
    <mergeCell ref="G1:J1"/>
    <mergeCell ref="G2:J2"/>
    <mergeCell ref="A5:J5"/>
    <mergeCell ref="A6:J6"/>
  </mergeCells>
  <printOptions/>
  <pageMargins left="0.75" right="0.16" top="0.19" bottom="0.25" header="0.17" footer="0.17"/>
  <pageSetup firstPageNumber="1" useFirstPageNumber="1"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2.75" customHeight="1"/>
  <cols>
    <col min="1" max="1" width="6.28125" style="1" customWidth="1"/>
    <col min="2" max="2" width="32.00390625" style="1" customWidth="1"/>
    <col min="3" max="3" width="12.28125" style="1" customWidth="1"/>
    <col min="4" max="4" width="13.28125" style="1" customWidth="1"/>
    <col min="5" max="5" width="13.57421875" style="1" customWidth="1"/>
    <col min="6" max="6" width="11.28125" style="1" customWidth="1"/>
    <col min="7" max="7" width="13.7109375" style="1" customWidth="1"/>
    <col min="8" max="8" width="10.421875" style="1" customWidth="1"/>
    <col min="9" max="16384" width="9.140625" style="1" customWidth="1"/>
  </cols>
  <sheetData>
    <row r="1" spans="6:8" ht="12.75" customHeight="1">
      <c r="F1" s="40" t="s">
        <v>81</v>
      </c>
      <c r="G1" s="40"/>
      <c r="H1" s="40"/>
    </row>
    <row r="2" spans="6:8" ht="12.75" customHeight="1">
      <c r="F2" s="40" t="s">
        <v>47</v>
      </c>
      <c r="G2" s="40"/>
      <c r="H2" s="40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4"/>
      <c r="B4" s="2"/>
      <c r="C4" s="2"/>
      <c r="D4" s="2"/>
      <c r="E4" s="2"/>
      <c r="F4" s="2"/>
      <c r="G4" s="2"/>
      <c r="H4" s="2"/>
    </row>
    <row r="5" spans="1:8" ht="15.75">
      <c r="A5" s="41" t="s">
        <v>51</v>
      </c>
      <c r="B5" s="41"/>
      <c r="C5" s="41"/>
      <c r="D5" s="41"/>
      <c r="E5" s="41"/>
      <c r="F5" s="41"/>
      <c r="G5" s="41"/>
      <c r="H5" s="41"/>
    </row>
    <row r="6" spans="1:8" ht="12.75" customHeight="1">
      <c r="A6" s="41" t="s">
        <v>106</v>
      </c>
      <c r="B6" s="41"/>
      <c r="C6" s="41"/>
      <c r="D6" s="41"/>
      <c r="E6" s="41"/>
      <c r="F6" s="41"/>
      <c r="G6" s="41"/>
      <c r="H6" s="41"/>
    </row>
    <row r="7" spans="1:8" ht="13.5" customHeight="1">
      <c r="A7" s="39"/>
      <c r="B7" s="39"/>
      <c r="C7" s="39"/>
      <c r="D7" s="39"/>
      <c r="E7" s="39"/>
      <c r="F7" s="39"/>
      <c r="G7" s="39"/>
      <c r="H7" s="39"/>
    </row>
    <row r="8" spans="1:8" ht="13.5" customHeight="1">
      <c r="A8" s="39"/>
      <c r="B8" s="39"/>
      <c r="C8" s="39"/>
      <c r="D8" s="39"/>
      <c r="E8" s="39"/>
      <c r="F8" s="39"/>
      <c r="G8" s="39"/>
      <c r="H8" s="39"/>
    </row>
    <row r="9" spans="2:8" ht="12.75">
      <c r="B9" s="5"/>
      <c r="C9" s="5"/>
      <c r="D9" s="5"/>
      <c r="E9" s="5"/>
      <c r="F9" s="5"/>
      <c r="G9" s="5"/>
      <c r="H9" s="6" t="s">
        <v>1</v>
      </c>
    </row>
    <row r="10" spans="1:8" ht="31.5">
      <c r="A10" s="7" t="s">
        <v>52</v>
      </c>
      <c r="B10" s="7" t="s">
        <v>53</v>
      </c>
      <c r="C10" s="7" t="s">
        <v>111</v>
      </c>
      <c r="D10" s="7" t="s">
        <v>112</v>
      </c>
      <c r="E10" s="7" t="s">
        <v>113</v>
      </c>
      <c r="F10" s="7" t="s">
        <v>48</v>
      </c>
      <c r="G10" s="7" t="s">
        <v>49</v>
      </c>
      <c r="H10" s="7" t="s">
        <v>50</v>
      </c>
    </row>
    <row r="11" spans="1:8" ht="12.75">
      <c r="A11" s="12" t="s">
        <v>54</v>
      </c>
      <c r="B11" s="13" t="s">
        <v>55</v>
      </c>
      <c r="C11" s="18">
        <v>4659.1</v>
      </c>
      <c r="D11" s="37">
        <v>5692</v>
      </c>
      <c r="E11" s="37">
        <v>5441.8</v>
      </c>
      <c r="F11" s="19">
        <f>E11/D11*100</f>
        <v>95.60435699226986</v>
      </c>
      <c r="G11" s="19">
        <f>D11-E11</f>
        <v>250.19999999999982</v>
      </c>
      <c r="H11" s="19">
        <f aca="true" t="shared" si="0" ref="H11:H21">E11/$E$30*100</f>
        <v>26.9273400233557</v>
      </c>
    </row>
    <row r="12" spans="1:8" ht="12.75">
      <c r="A12" s="12" t="s">
        <v>56</v>
      </c>
      <c r="B12" s="13" t="s">
        <v>57</v>
      </c>
      <c r="C12" s="18">
        <v>64</v>
      </c>
      <c r="D12" s="37">
        <v>76.9</v>
      </c>
      <c r="E12" s="37">
        <v>76.8</v>
      </c>
      <c r="F12" s="19">
        <f aca="true" t="shared" si="1" ref="F12:F29">E12/D12*100</f>
        <v>99.86996098829648</v>
      </c>
      <c r="G12" s="19">
        <f aca="true" t="shared" si="2" ref="G12:G29">D12-E12</f>
        <v>0.10000000000000853</v>
      </c>
      <c r="H12" s="19">
        <f t="shared" si="0"/>
        <v>0.3800249391366308</v>
      </c>
    </row>
    <row r="13" spans="1:8" ht="22.5">
      <c r="A13" s="12" t="s">
        <v>58</v>
      </c>
      <c r="B13" s="13" t="s">
        <v>59</v>
      </c>
      <c r="C13" s="18">
        <v>1458.8</v>
      </c>
      <c r="D13" s="37">
        <v>1692.6</v>
      </c>
      <c r="E13" s="37">
        <v>1629</v>
      </c>
      <c r="F13" s="19">
        <f t="shared" si="1"/>
        <v>96.24246721020914</v>
      </c>
      <c r="G13" s="19">
        <f t="shared" si="2"/>
        <v>63.59999999999991</v>
      </c>
      <c r="H13" s="19">
        <f t="shared" si="0"/>
        <v>8.06068523246838</v>
      </c>
    </row>
    <row r="14" spans="1:8" ht="12.75">
      <c r="A14" s="12" t="s">
        <v>60</v>
      </c>
      <c r="B14" s="13" t="s">
        <v>61</v>
      </c>
      <c r="C14" s="18">
        <v>102</v>
      </c>
      <c r="D14" s="37">
        <v>117.4</v>
      </c>
      <c r="E14" s="37">
        <v>103.5</v>
      </c>
      <c r="F14" s="19">
        <f t="shared" si="1"/>
        <v>88.16013628620102</v>
      </c>
      <c r="G14" s="19">
        <f t="shared" si="2"/>
        <v>13.900000000000006</v>
      </c>
      <c r="H14" s="19">
        <f t="shared" si="0"/>
        <v>0.5121429843833502</v>
      </c>
    </row>
    <row r="15" spans="1:8" ht="12.75">
      <c r="A15" s="12" t="s">
        <v>62</v>
      </c>
      <c r="B15" s="10" t="s">
        <v>63</v>
      </c>
      <c r="C15" s="18">
        <v>2</v>
      </c>
      <c r="D15" s="37">
        <v>0</v>
      </c>
      <c r="E15" s="37">
        <v>0</v>
      </c>
      <c r="F15" s="19"/>
      <c r="G15" s="19">
        <f t="shared" si="2"/>
        <v>0</v>
      </c>
      <c r="H15" s="19">
        <f t="shared" si="0"/>
        <v>0</v>
      </c>
    </row>
    <row r="16" spans="1:8" ht="12.75">
      <c r="A16" s="12" t="s">
        <v>64</v>
      </c>
      <c r="B16" s="13" t="s">
        <v>65</v>
      </c>
      <c r="C16" s="18">
        <v>995.1</v>
      </c>
      <c r="D16" s="37">
        <v>858.5</v>
      </c>
      <c r="E16" s="37">
        <v>761.8</v>
      </c>
      <c r="F16" s="19">
        <f t="shared" si="1"/>
        <v>88.73616773442049</v>
      </c>
      <c r="G16" s="19">
        <f t="shared" si="2"/>
        <v>96.70000000000005</v>
      </c>
      <c r="H16" s="19">
        <f t="shared" si="0"/>
        <v>3.7695702947172576</v>
      </c>
    </row>
    <row r="17" spans="1:8" ht="22.5">
      <c r="A17" s="12" t="s">
        <v>66</v>
      </c>
      <c r="B17" s="13" t="s">
        <v>67</v>
      </c>
      <c r="C17" s="18">
        <v>3901.5</v>
      </c>
      <c r="D17" s="37">
        <v>8505.2</v>
      </c>
      <c r="E17" s="37">
        <v>8359.2</v>
      </c>
      <c r="F17" s="19">
        <f t="shared" si="1"/>
        <v>98.28340309457744</v>
      </c>
      <c r="G17" s="19">
        <f t="shared" si="2"/>
        <v>146</v>
      </c>
      <c r="H17" s="19">
        <f t="shared" si="0"/>
        <v>41.36333946915266</v>
      </c>
    </row>
    <row r="18" spans="1:8" ht="12.75">
      <c r="A18" s="12" t="s">
        <v>68</v>
      </c>
      <c r="B18" s="13" t="s">
        <v>69</v>
      </c>
      <c r="C18" s="18">
        <v>1183.1</v>
      </c>
      <c r="D18" s="37">
        <v>2153.6</v>
      </c>
      <c r="E18" s="37">
        <v>2030</v>
      </c>
      <c r="F18" s="19">
        <f t="shared" si="1"/>
        <v>94.26077265973255</v>
      </c>
      <c r="G18" s="19">
        <f t="shared" si="2"/>
        <v>123.59999999999991</v>
      </c>
      <c r="H18" s="19">
        <f t="shared" si="0"/>
        <v>10.044930031866674</v>
      </c>
    </row>
    <row r="19" spans="1:8" ht="12.75">
      <c r="A19" s="12" t="s">
        <v>70</v>
      </c>
      <c r="B19" s="13" t="s">
        <v>71</v>
      </c>
      <c r="C19" s="18">
        <v>0</v>
      </c>
      <c r="D19" s="37">
        <v>1</v>
      </c>
      <c r="E19" s="37">
        <v>0</v>
      </c>
      <c r="F19" s="19">
        <f t="shared" si="1"/>
        <v>0</v>
      </c>
      <c r="G19" s="19">
        <f t="shared" si="2"/>
        <v>1</v>
      </c>
      <c r="H19" s="19">
        <f t="shared" si="0"/>
        <v>0</v>
      </c>
    </row>
    <row r="20" spans="1:8" ht="33.75">
      <c r="A20" s="12" t="s">
        <v>72</v>
      </c>
      <c r="B20" s="13" t="s">
        <v>73</v>
      </c>
      <c r="C20" s="18">
        <v>357.5</v>
      </c>
      <c r="D20" s="37">
        <v>372</v>
      </c>
      <c r="E20" s="37">
        <v>372</v>
      </c>
      <c r="F20" s="19">
        <f t="shared" si="1"/>
        <v>100</v>
      </c>
      <c r="G20" s="19">
        <f t="shared" si="2"/>
        <v>0</v>
      </c>
      <c r="H20" s="19">
        <f t="shared" si="0"/>
        <v>1.8407457989430558</v>
      </c>
    </row>
    <row r="21" spans="1:8" ht="22.5">
      <c r="A21" s="12" t="s">
        <v>90</v>
      </c>
      <c r="B21" s="13" t="s">
        <v>91</v>
      </c>
      <c r="C21" s="18">
        <v>5</v>
      </c>
      <c r="D21" s="37">
        <v>0</v>
      </c>
      <c r="E21" s="37">
        <v>0</v>
      </c>
      <c r="F21" s="19" t="e">
        <f t="shared" si="1"/>
        <v>#DIV/0!</v>
      </c>
      <c r="G21" s="19">
        <f t="shared" si="2"/>
        <v>0</v>
      </c>
      <c r="H21" s="19">
        <f t="shared" si="0"/>
        <v>0</v>
      </c>
    </row>
    <row r="22" spans="1:8" ht="33.75">
      <c r="A22" s="12" t="s">
        <v>92</v>
      </c>
      <c r="B22" s="13" t="s">
        <v>93</v>
      </c>
      <c r="C22" s="18">
        <v>371</v>
      </c>
      <c r="D22" s="37">
        <v>387.7</v>
      </c>
      <c r="E22" s="37">
        <v>387.7</v>
      </c>
      <c r="F22" s="19">
        <f t="shared" si="1"/>
        <v>100</v>
      </c>
      <c r="G22" s="19">
        <f t="shared" si="2"/>
        <v>0</v>
      </c>
      <c r="H22" s="19">
        <f aca="true" t="shared" si="3" ref="H22:H29">E22/$E$30*100</f>
        <v>1.9184331888446846</v>
      </c>
    </row>
    <row r="23" spans="1:8" ht="12.75">
      <c r="A23" s="9" t="s">
        <v>74</v>
      </c>
      <c r="B23" s="10" t="s">
        <v>75</v>
      </c>
      <c r="C23" s="18">
        <v>96.2</v>
      </c>
      <c r="D23" s="37">
        <v>0</v>
      </c>
      <c r="E23" s="37">
        <v>0</v>
      </c>
      <c r="F23" s="19"/>
      <c r="G23" s="19">
        <f t="shared" si="2"/>
        <v>0</v>
      </c>
      <c r="H23" s="19">
        <f t="shared" si="3"/>
        <v>0</v>
      </c>
    </row>
    <row r="24" spans="1:8" ht="12.75">
      <c r="A24" s="12" t="s">
        <v>107</v>
      </c>
      <c r="B24" s="13" t="s">
        <v>108</v>
      </c>
      <c r="C24" s="18">
        <v>0</v>
      </c>
      <c r="D24" s="37">
        <v>7.6</v>
      </c>
      <c r="E24" s="37">
        <v>7.6</v>
      </c>
      <c r="F24" s="19">
        <f>E24/D24*100</f>
        <v>100</v>
      </c>
      <c r="G24" s="19">
        <f>D24-E24</f>
        <v>0</v>
      </c>
      <c r="H24" s="19">
        <f>E24/$E$30*100</f>
        <v>0.03760663460206243</v>
      </c>
    </row>
    <row r="25" spans="1:8" ht="33.75">
      <c r="A25" s="12" t="s">
        <v>114</v>
      </c>
      <c r="B25" s="13" t="s">
        <v>115</v>
      </c>
      <c r="C25" s="18">
        <v>0</v>
      </c>
      <c r="D25" s="37">
        <v>66.1</v>
      </c>
      <c r="E25" s="37">
        <v>64.7</v>
      </c>
      <c r="F25" s="19">
        <f>E25/D25*100</f>
        <v>97.8819969742814</v>
      </c>
      <c r="G25" s="19">
        <f>D25-E25</f>
        <v>1.3999999999999915</v>
      </c>
      <c r="H25" s="19">
        <f>E25/$E$30*100</f>
        <v>0.32015121825703147</v>
      </c>
    </row>
    <row r="26" spans="1:8" ht="45">
      <c r="A26" s="12" t="s">
        <v>116</v>
      </c>
      <c r="B26" s="13" t="s">
        <v>117</v>
      </c>
      <c r="C26" s="18">
        <v>0</v>
      </c>
      <c r="D26" s="37">
        <v>9.6</v>
      </c>
      <c r="E26" s="37">
        <v>9.6</v>
      </c>
      <c r="F26" s="19">
        <f>E26/D26*100</f>
        <v>100</v>
      </c>
      <c r="G26" s="19">
        <f>D26-E26</f>
        <v>0</v>
      </c>
      <c r="H26" s="19">
        <f>E26/$E$30*100</f>
        <v>0.04750311739207885</v>
      </c>
    </row>
    <row r="27" spans="1:8" ht="12.75">
      <c r="A27" s="12" t="s">
        <v>109</v>
      </c>
      <c r="B27" s="13" t="s">
        <v>110</v>
      </c>
      <c r="C27" s="18">
        <v>0</v>
      </c>
      <c r="D27" s="37">
        <v>375.9</v>
      </c>
      <c r="E27" s="37">
        <v>363.7</v>
      </c>
      <c r="F27" s="19">
        <f t="shared" si="1"/>
        <v>96.75445597233308</v>
      </c>
      <c r="G27" s="19">
        <f t="shared" si="2"/>
        <v>12.199999999999989</v>
      </c>
      <c r="H27" s="19">
        <f t="shared" si="3"/>
        <v>1.7996753953644873</v>
      </c>
    </row>
    <row r="28" spans="1:8" ht="22.5">
      <c r="A28" s="12" t="s">
        <v>76</v>
      </c>
      <c r="B28" s="13" t="s">
        <v>77</v>
      </c>
      <c r="C28" s="18">
        <v>4701.8</v>
      </c>
      <c r="D28" s="37">
        <v>383.5</v>
      </c>
      <c r="E28" s="37">
        <v>372.6</v>
      </c>
      <c r="F28" s="19">
        <f t="shared" si="1"/>
        <v>97.15775749674054</v>
      </c>
      <c r="G28" s="19">
        <f t="shared" si="2"/>
        <v>10.899999999999977</v>
      </c>
      <c r="H28" s="19">
        <f t="shared" si="3"/>
        <v>1.8437147437800605</v>
      </c>
    </row>
    <row r="29" spans="1:8" ht="22.5">
      <c r="A29" s="12" t="s">
        <v>78</v>
      </c>
      <c r="B29" s="13" t="s">
        <v>79</v>
      </c>
      <c r="C29" s="18">
        <v>159</v>
      </c>
      <c r="D29" s="37">
        <v>234.4</v>
      </c>
      <c r="E29" s="37">
        <v>229.2</v>
      </c>
      <c r="F29" s="19">
        <f t="shared" si="1"/>
        <v>97.78156996587029</v>
      </c>
      <c r="G29" s="19">
        <f t="shared" si="2"/>
        <v>5.200000000000017</v>
      </c>
      <c r="H29" s="19">
        <f t="shared" si="3"/>
        <v>1.1341369277358826</v>
      </c>
    </row>
    <row r="30" spans="1:8" ht="13.5">
      <c r="A30" s="14" t="s">
        <v>0</v>
      </c>
      <c r="B30" s="15"/>
      <c r="C30" s="20">
        <f>SUM(C11:C29)</f>
        <v>18056.100000000002</v>
      </c>
      <c r="D30" s="38">
        <f>SUM(D11:D29)</f>
        <v>20933.999999999996</v>
      </c>
      <c r="E30" s="38">
        <f>SUM(E11:E29)</f>
        <v>20209.2</v>
      </c>
      <c r="F30" s="20">
        <f>E30/D30*100</f>
        <v>96.53768988248784</v>
      </c>
      <c r="G30" s="20">
        <f>SUM(G11:G29)</f>
        <v>724.7999999999996</v>
      </c>
      <c r="H30" s="20">
        <f>SUM(H11:H29)</f>
        <v>100.00000000000001</v>
      </c>
    </row>
    <row r="31" spans="1:6" ht="12.75">
      <c r="A31" s="5"/>
      <c r="F31" s="28"/>
    </row>
  </sheetData>
  <sheetProtection/>
  <mergeCells count="6">
    <mergeCell ref="A7:H7"/>
    <mergeCell ref="A8:H8"/>
    <mergeCell ref="F1:H1"/>
    <mergeCell ref="F2:H2"/>
    <mergeCell ref="A5:H5"/>
    <mergeCell ref="A6:H6"/>
  </mergeCells>
  <printOptions/>
  <pageMargins left="0.6" right="0.16" top="0.44" bottom="1" header="0.28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Рулёва Татьяна Ю.</cp:lastModifiedBy>
  <cp:lastPrinted>2019-01-18T11:04:36Z</cp:lastPrinted>
  <dcterms:created xsi:type="dcterms:W3CDTF">2002-03-11T10:22:12Z</dcterms:created>
  <dcterms:modified xsi:type="dcterms:W3CDTF">2019-01-18T13:21:12Z</dcterms:modified>
  <cp:category/>
  <cp:version/>
  <cp:contentType/>
  <cp:contentStatus/>
</cp:coreProperties>
</file>