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70" windowHeight="10650" activeTab="0"/>
  </bookViews>
  <sheets>
    <sheet name="март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<sst xmlns="http://schemas.openxmlformats.org/spreadsheetml/2006/main" count="42" uniqueCount="42">
  <si>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</si>
  <si>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</si>
  <si>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</si>
  <si>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</si>
  <si>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</si>
  <si>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</si>
  <si>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</si>
  <si>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</si>
  <si>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</si>
  <si>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</si>
  <si>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</si>
  <si>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</si>
  <si>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</si>
  <si>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</si>
  <si>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</si>
  <si>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</si>
  <si>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</si>
  <si>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</si>
  <si>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</si>
  <si>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</si>
  <si>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</si>
  <si>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</si>
  <si>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</si>
  <si>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</si>
  <si>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</si>
  <si>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</si>
  <si>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</si>
  <si>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</si>
  <si>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</si>
  <si>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</si>
  <si>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Факт 1 кв.   2016 г.</t>
  </si>
  <si>
    <t>Прочие безвозмездные поступления</t>
  </si>
  <si>
    <t>Исполнение доходной части бюджета Гостицкого сельского поселения на 01.04.2017 г.</t>
  </si>
  <si>
    <t>Факт 2016 г.</t>
  </si>
  <si>
    <t>структура факт 2017</t>
  </si>
  <si>
    <t>Штрафы, санкции, возмещение ущерба</t>
  </si>
  <si>
    <t>План 2017 г.</t>
  </si>
  <si>
    <t>План 1 кв.    2017 г.</t>
  </si>
  <si>
    <t>Факт 1 кв.   2017 г.</t>
  </si>
  <si>
    <t>к плану 2017 г.</t>
  </si>
  <si>
    <t>к плану       1 кв.    2017 г.</t>
  </si>
  <si>
    <t>к факту      1 кв.   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</si>
</sst>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8.5"/>
      <name val="MS Sans Serif"/>
      <family val="2"/>
    </font>
    <font>
      <sz val="10"/>
      <name val="Times New Roman"/>
      <family val="1"/>
    </font>
    <font>
      <sz val="9"/>
      <name val="Arial Narrow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color indexed="9"/>
      <name val="Times New Roman"/>
      <family val="1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73" fontId="29" fillId="0" borderId="14" xfId="0" applyNumberFormat="1" applyFont="1" applyBorder="1" applyAlignment="1">
      <alignment horizontal="left" vertical="center"/>
    </xf>
    <xf numFmtId="178" fontId="30" fillId="0" borderId="15" xfId="0" applyNumberFormat="1" applyFont="1" applyFill="1" applyBorder="1" applyAlignment="1">
      <alignment horizontal="right" vertical="center" wrapText="1"/>
    </xf>
    <xf numFmtId="178" fontId="29" fillId="0" borderId="15" xfId="0" applyNumberFormat="1" applyFont="1" applyFill="1" applyBorder="1" applyAlignment="1">
      <alignment horizontal="right" vertical="center" wrapText="1"/>
    </xf>
    <xf numFmtId="49" fontId="29" fillId="0" borderId="14" xfId="0" applyNumberFormat="1" applyFont="1" applyBorder="1" applyAlignment="1">
      <alignment horizontal="left" vertical="center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6" xfId="0" applyNumberFormat="1" applyFont="1" applyBorder="1" applyAlignment="1">
      <alignment horizontal="left" vertical="center"/>
    </xf>
    <xf numFmtId="178" fontId="30" fillId="0" borderId="17" xfId="0" applyNumberFormat="1" applyFont="1" applyFill="1" applyBorder="1" applyAlignment="1">
      <alignment horizontal="right" vertical="center" wrapText="1"/>
    </xf>
    <xf numFmtId="178" fontId="29" fillId="0" borderId="17" xfId="0" applyNumberFormat="1" applyFont="1" applyFill="1" applyBorder="1" applyAlignment="1">
      <alignment horizontal="right" vertical="center" wrapText="1"/>
    </xf>
    <xf numFmtId="49" fontId="29" fillId="0" borderId="18" xfId="0" applyNumberFormat="1" applyFont="1" applyBorder="1" applyAlignment="1">
      <alignment horizontal="left" vertical="center"/>
    </xf>
    <xf numFmtId="49" fontId="31" fillId="0" borderId="19" xfId="0" applyNumberFormat="1" applyFont="1" applyBorder="1" applyAlignment="1">
      <alignment horizontal="left" vertical="center"/>
    </xf>
    <xf numFmtId="178" fontId="32" fillId="0" borderId="20" xfId="0" applyNumberFormat="1" applyFont="1" applyFill="1" applyBorder="1" applyAlignment="1">
      <alignment horizontal="right" vertical="center" wrapText="1"/>
    </xf>
    <xf numFmtId="178" fontId="31" fillId="0" borderId="20" xfId="0" applyNumberFormat="1" applyFont="1" applyFill="1" applyBorder="1" applyAlignment="1">
      <alignment horizontal="right" vertical="center" wrapText="1"/>
    </xf>
    <xf numFmtId="49" fontId="29" fillId="0" borderId="21" xfId="0" applyNumberFormat="1" applyFont="1" applyBorder="1" applyAlignment="1">
      <alignment horizontal="left" vertical="center"/>
    </xf>
    <xf numFmtId="178" fontId="30" fillId="0" borderId="22" xfId="0" applyNumberFormat="1" applyFont="1" applyFill="1" applyBorder="1" applyAlignment="1">
      <alignment horizontal="right" vertical="center" wrapText="1"/>
    </xf>
    <xf numFmtId="178" fontId="29" fillId="0" borderId="22" xfId="0" applyNumberFormat="1" applyFont="1" applyFill="1" applyBorder="1" applyAlignment="1">
      <alignment horizontal="right" vertical="center" wrapText="1"/>
    </xf>
    <xf numFmtId="49" fontId="31" fillId="0" borderId="19" xfId="0" applyNumberFormat="1" applyFont="1" applyBorder="1" applyAlignment="1">
      <alignment horizontal="left" vertical="center" wrapText="1"/>
    </xf>
    <xf numFmtId="49" fontId="29" fillId="0" borderId="23" xfId="0" applyNumberFormat="1" applyFont="1" applyBorder="1" applyAlignment="1">
      <alignment horizontal="left" vertical="center"/>
    </xf>
    <xf numFmtId="178" fontId="30" fillId="0" borderId="24" xfId="0" applyNumberFormat="1" applyFont="1" applyFill="1" applyBorder="1" applyAlignment="1">
      <alignment horizontal="right" vertical="center" wrapText="1"/>
    </xf>
    <xf numFmtId="178" fontId="29" fillId="0" borderId="24" xfId="0" applyNumberFormat="1" applyFont="1" applyFill="1" applyBorder="1" applyAlignment="1">
      <alignment horizontal="right" vertical="center" wrapText="1"/>
    </xf>
    <xf numFmtId="49" fontId="29" fillId="0" borderId="25" xfId="0" applyNumberFormat="1" applyFont="1" applyBorder="1" applyAlignment="1">
      <alignment horizontal="left" vertical="center"/>
    </xf>
    <xf numFmtId="178" fontId="30" fillId="0" borderId="26" xfId="0" applyNumberFormat="1" applyFont="1" applyFill="1" applyBorder="1" applyAlignment="1">
      <alignment horizontal="right" vertical="center" wrapText="1"/>
    </xf>
    <xf numFmtId="178" fontId="29" fillId="0" borderId="26" xfId="0" applyNumberFormat="1" applyFont="1" applyFill="1" applyBorder="1" applyAlignment="1">
      <alignment horizontal="right" vertical="center" wrapText="1"/>
    </xf>
    <xf numFmtId="178" fontId="33" fillId="33" borderId="20" xfId="0" applyNumberFormat="1" applyFont="1" applyFill="1" applyBorder="1" applyAlignment="1">
      <alignment horizontal="right" vertical="center" wrapText="1"/>
    </xf>
    <xf numFmtId="49" fontId="34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28" fillId="0" borderId="2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29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178" fontId="37" fillId="0" borderId="15" xfId="0" applyNumberFormat="1" applyFont="1" applyFill="1" applyBorder="1" applyAlignment="1">
      <alignment horizontal="right" vertical="center" wrapText="1"/>
    </xf>
    <xf numFmtId="178" fontId="37" fillId="0" borderId="31" xfId="0" applyNumberFormat="1" applyFont="1" applyFill="1" applyBorder="1" applyAlignment="1">
      <alignment horizontal="right" vertical="center" wrapText="1"/>
    </xf>
    <xf numFmtId="172" fontId="30" fillId="0" borderId="0" xfId="0" applyNumberFormat="1" applyFont="1" applyAlignment="1">
      <alignment/>
    </xf>
    <xf numFmtId="178" fontId="37" fillId="0" borderId="17" xfId="0" applyNumberFormat="1" applyFont="1" applyFill="1" applyBorder="1" applyAlignment="1">
      <alignment horizontal="right" vertical="center" wrapText="1"/>
    </xf>
    <xf numFmtId="178" fontId="38" fillId="0" borderId="20" xfId="0" applyNumberFormat="1" applyFont="1" applyFill="1" applyBorder="1" applyAlignment="1">
      <alignment horizontal="right" vertical="center" wrapText="1"/>
    </xf>
    <xf numFmtId="178" fontId="38" fillId="0" borderId="32" xfId="0" applyNumberFormat="1" applyFont="1" applyFill="1" applyBorder="1" applyAlignment="1">
      <alignment horizontal="right" vertical="center" wrapText="1"/>
    </xf>
    <xf numFmtId="172" fontId="32" fillId="0" borderId="19" xfId="0" applyNumberFormat="1" applyFont="1" applyBorder="1" applyAlignment="1">
      <alignment/>
    </xf>
    <xf numFmtId="172" fontId="32" fillId="0" borderId="33" xfId="0" applyNumberFormat="1" applyFont="1" applyBorder="1" applyAlignment="1">
      <alignment/>
    </xf>
    <xf numFmtId="178" fontId="37" fillId="0" borderId="13" xfId="0" applyNumberFormat="1" applyFont="1" applyFill="1" applyBorder="1" applyAlignment="1">
      <alignment horizontal="right" vertical="center" wrapText="1"/>
    </xf>
    <xf numFmtId="178" fontId="37" fillId="0" borderId="3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8" fontId="37" fillId="0" borderId="35" xfId="0" applyNumberFormat="1" applyFont="1" applyFill="1" applyBorder="1" applyAlignment="1">
      <alignment horizontal="right" vertical="center" wrapText="1"/>
    </xf>
    <xf numFmtId="178" fontId="37" fillId="0" borderId="24" xfId="0" applyNumberFormat="1" applyFont="1" applyFill="1" applyBorder="1" applyAlignment="1">
      <alignment horizontal="right" vertical="center" wrapText="1"/>
    </xf>
    <xf numFmtId="178" fontId="37" fillId="0" borderId="36" xfId="0" applyNumberFormat="1" applyFont="1" applyFill="1" applyBorder="1" applyAlignment="1">
      <alignment horizontal="right" vertical="center" wrapText="1"/>
    </xf>
    <xf numFmtId="178" fontId="37" fillId="0" borderId="37" xfId="0" applyNumberFormat="1" applyFont="1" applyFill="1" applyBorder="1" applyAlignment="1">
      <alignment horizontal="right" vertical="center" wrapText="1"/>
    </xf>
    <xf numFmtId="0" fontId="39" fillId="0" borderId="19" xfId="0" applyFont="1" applyBorder="1" applyAlignment="1">
      <alignment/>
    </xf>
    <xf numFmtId="178" fontId="62" fillId="0" borderId="15" xfId="0" applyNumberFormat="1" applyFont="1" applyFill="1" applyBorder="1" applyAlignment="1">
      <alignment horizontal="right" vertical="center" wrapText="1"/>
    </xf>
    <xf numFmtId="178" fontId="62" fillId="0" borderId="31" xfId="0" applyNumberFormat="1" applyFont="1" applyFill="1" applyBorder="1" applyAlignment="1">
      <alignment horizontal="right" vertical="center" wrapText="1"/>
    </xf>
    <xf numFmtId="178" fontId="62" fillId="0" borderId="17" xfId="0" applyNumberFormat="1" applyFont="1" applyFill="1" applyBorder="1" applyAlignment="1">
      <alignment horizontal="right" vertical="center" wrapText="1"/>
    </xf>
    <xf numFmtId="178" fontId="62" fillId="0" borderId="26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42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4" fontId="44" fillId="0" borderId="0" xfId="0" applyNumberFormat="1" applyFont="1" applyBorder="1" applyAlignment="1">
      <alignment horizontal="right" vertical="center" wrapText="1"/>
    </xf>
    <xf numFmtId="4" fontId="44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42.625" style="4" customWidth="1"/>
    <col min="2" max="2" width="12.75390625" style="4" customWidth="1"/>
    <col min="3" max="3" width="11.875" style="4" customWidth="1"/>
    <col min="4" max="4" width="12.25390625" style="4" customWidth="1"/>
    <col min="5" max="5" width="11.75390625" style="4" customWidth="1"/>
    <col min="6" max="6" width="11.00390625" style="4" customWidth="1"/>
    <col min="7" max="7" width="9.00390625" style="4" customWidth="1"/>
    <col min="8" max="9" width="8.125" style="4" customWidth="1"/>
    <col min="10" max="10" width="11.375" style="4" customWidth="1"/>
    <col min="11" max="16384" width="9.125" style="4" customWidth="1"/>
  </cols>
  <sheetData>
    <row r="1" spans="1:11" s="1" customFormat="1" ht="18">
      <c r="A1" s="9" t="s">
        <v>32</v>
      </c>
      <c r="B1" s="10"/>
      <c r="C1" s="10"/>
      <c r="D1" s="10"/>
      <c r="E1" s="10"/>
      <c r="F1" s="10"/>
      <c r="G1" s="10"/>
      <c r="H1" s="69" t="s">
        <v>24</v>
      </c>
      <c r="I1" s="70"/>
      <c r="J1" s="70"/>
      <c r="K1" s="71"/>
    </row>
    <row r="2" spans="1:11" ht="15.75">
      <c r="A2" s="2"/>
      <c r="B2" s="3"/>
      <c r="C2" s="3"/>
      <c r="D2" s="3"/>
      <c r="E2" s="3"/>
      <c r="F2" s="3"/>
      <c r="G2" s="72"/>
      <c r="H2" s="72"/>
      <c r="I2" s="72"/>
      <c r="J2" s="73"/>
      <c r="K2" s="59"/>
    </row>
    <row r="3" spans="1:11" ht="15" customHeight="1" thickBot="1">
      <c r="A3" s="5"/>
      <c r="D3" s="6"/>
      <c r="E3" s="6"/>
      <c r="F3" s="6"/>
      <c r="G3" s="74"/>
      <c r="H3" s="74" t="s">
        <v>12</v>
      </c>
      <c r="I3" s="75" t="s">
        <v>23</v>
      </c>
      <c r="J3" s="76"/>
      <c r="K3" s="59"/>
    </row>
    <row r="4" spans="1:11" ht="21" customHeight="1">
      <c r="A4" s="11" t="s">
        <v>0</v>
      </c>
      <c r="B4" s="12" t="s">
        <v>33</v>
      </c>
      <c r="C4" s="12" t="s">
        <v>30</v>
      </c>
      <c r="D4" s="12" t="s">
        <v>36</v>
      </c>
      <c r="E4" s="12" t="s">
        <v>37</v>
      </c>
      <c r="F4" s="12" t="s">
        <v>38</v>
      </c>
      <c r="G4" s="39" t="s">
        <v>10</v>
      </c>
      <c r="H4" s="40"/>
      <c r="I4" s="41"/>
      <c r="J4" s="42" t="s">
        <v>34</v>
      </c>
      <c r="K4" s="43"/>
    </row>
    <row r="5" spans="1:11" ht="33.75" customHeight="1">
      <c r="A5" s="13"/>
      <c r="B5" s="14"/>
      <c r="C5" s="15"/>
      <c r="D5" s="15"/>
      <c r="E5" s="15"/>
      <c r="F5" s="15"/>
      <c r="G5" s="44" t="s">
        <v>39</v>
      </c>
      <c r="H5" s="45" t="s">
        <v>40</v>
      </c>
      <c r="I5" s="46" t="s">
        <v>41</v>
      </c>
      <c r="J5" s="47" t="s">
        <v>19</v>
      </c>
      <c r="K5" s="48" t="s">
        <v>20</v>
      </c>
    </row>
    <row r="6" spans="1:11" ht="14.25" customHeight="1">
      <c r="A6" s="16" t="s">
        <v>5</v>
      </c>
      <c r="B6" s="17">
        <v>810.5</v>
      </c>
      <c r="C6" s="18">
        <v>191.3</v>
      </c>
      <c r="D6" s="18">
        <v>895.8</v>
      </c>
      <c r="E6" s="18">
        <v>210</v>
      </c>
      <c r="F6" s="18">
        <v>208.7</v>
      </c>
      <c r="G6" s="49">
        <f>F6/D6*100</f>
        <v>23.297611073900423</v>
      </c>
      <c r="H6" s="49">
        <f>F6/E6*100</f>
        <v>99.38095238095238</v>
      </c>
      <c r="I6" s="50">
        <f>F6/C6*100</f>
        <v>109.09566126502874</v>
      </c>
      <c r="J6" s="51">
        <f>F6/$F$21*100</f>
        <v>24.244888475836433</v>
      </c>
      <c r="K6" s="51">
        <f>F6/$F$30*100</f>
        <v>4.53528043983745</v>
      </c>
    </row>
    <row r="7" spans="1:11" ht="15.75" customHeight="1">
      <c r="A7" s="19" t="s">
        <v>28</v>
      </c>
      <c r="B7" s="17">
        <v>266.2</v>
      </c>
      <c r="C7" s="18">
        <v>51.7</v>
      </c>
      <c r="D7" s="18">
        <v>243.2</v>
      </c>
      <c r="E7" s="18">
        <v>56.3</v>
      </c>
      <c r="F7" s="18">
        <v>52.5</v>
      </c>
      <c r="G7" s="49">
        <f>F7/D7*100</f>
        <v>21.58717105263158</v>
      </c>
      <c r="H7" s="49">
        <f aca="true" t="shared" si="0" ref="H7:H30">F7/E7*100</f>
        <v>93.25044404973357</v>
      </c>
      <c r="I7" s="50">
        <f aca="true" t="shared" si="1" ref="I7:I30">F7/C7*100</f>
        <v>101.54738878143132</v>
      </c>
      <c r="J7" s="51">
        <f>F7/$F$21*100</f>
        <v>6.098977695167287</v>
      </c>
      <c r="K7" s="51">
        <f>F7/$F$30*100</f>
        <v>1.1408827172566658</v>
      </c>
    </row>
    <row r="8" spans="1:11" ht="15.75" customHeight="1">
      <c r="A8" s="19" t="s">
        <v>1</v>
      </c>
      <c r="B8" s="17">
        <v>55.4</v>
      </c>
      <c r="C8" s="18">
        <v>0.5</v>
      </c>
      <c r="D8" s="18">
        <v>59</v>
      </c>
      <c r="E8" s="18">
        <v>0.5</v>
      </c>
      <c r="F8" s="18">
        <v>1.4</v>
      </c>
      <c r="G8" s="49">
        <f aca="true" t="shared" si="2" ref="G8:G30">F8/D8*100</f>
        <v>2.3728813559322033</v>
      </c>
      <c r="H8" s="49">
        <f t="shared" si="0"/>
        <v>280</v>
      </c>
      <c r="I8" s="50">
        <f t="shared" si="1"/>
        <v>280</v>
      </c>
      <c r="J8" s="51">
        <f>F8/$F$21*100</f>
        <v>0.16263940520446096</v>
      </c>
      <c r="K8" s="51">
        <f>F8/$F$30*100</f>
        <v>0.030423539126844423</v>
      </c>
    </row>
    <row r="9" spans="1:11" ht="17.25" customHeight="1">
      <c r="A9" s="19" t="s">
        <v>2</v>
      </c>
      <c r="B9" s="17">
        <v>1081.4</v>
      </c>
      <c r="C9" s="18">
        <v>280.6</v>
      </c>
      <c r="D9" s="18">
        <v>1136</v>
      </c>
      <c r="E9" s="18">
        <v>131</v>
      </c>
      <c r="F9" s="18">
        <v>260.6</v>
      </c>
      <c r="G9" s="49">
        <f t="shared" si="2"/>
        <v>22.940140845070424</v>
      </c>
      <c r="H9" s="49">
        <f t="shared" si="0"/>
        <v>198.93129770992368</v>
      </c>
      <c r="I9" s="50">
        <f t="shared" si="1"/>
        <v>92.87241625089095</v>
      </c>
      <c r="J9" s="51">
        <f>F9/$F$21*100</f>
        <v>30.27416356877324</v>
      </c>
      <c r="K9" s="51">
        <f>F9/$F$30*100</f>
        <v>5.663124497468326</v>
      </c>
    </row>
    <row r="10" spans="1:11" ht="14.25" customHeight="1">
      <c r="A10" s="19" t="s">
        <v>11</v>
      </c>
      <c r="B10" s="17">
        <v>6</v>
      </c>
      <c r="C10" s="18">
        <v>2.1</v>
      </c>
      <c r="D10" s="18">
        <v>8.6</v>
      </c>
      <c r="E10" s="18">
        <v>2.1</v>
      </c>
      <c r="F10" s="18">
        <v>0.8</v>
      </c>
      <c r="G10" s="49">
        <f t="shared" si="2"/>
        <v>9.30232558139535</v>
      </c>
      <c r="H10" s="49">
        <f t="shared" si="0"/>
        <v>38.095238095238095</v>
      </c>
      <c r="I10" s="50">
        <f t="shared" si="1"/>
        <v>38.095238095238095</v>
      </c>
      <c r="J10" s="51">
        <f>F10/$F$21*100</f>
        <v>0.0929368029739777</v>
      </c>
      <c r="K10" s="51">
        <f>F10/$F$30*100</f>
        <v>0.017384879501053958</v>
      </c>
    </row>
    <row r="11" spans="1:11" ht="16.5" customHeight="1" hidden="1">
      <c r="A11" s="20" t="s">
        <v>16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49" t="e">
        <f t="shared" si="2"/>
        <v>#DIV/0!</v>
      </c>
      <c r="H11" s="49" t="e">
        <f t="shared" si="0"/>
        <v>#DIV/0!</v>
      </c>
      <c r="I11" s="50" t="e">
        <f t="shared" si="1"/>
        <v>#DIV/0!</v>
      </c>
      <c r="J11" s="51">
        <f>F11/$F$21*100</f>
        <v>0</v>
      </c>
      <c r="K11" s="51">
        <f>F11/$F$30*100</f>
        <v>0</v>
      </c>
    </row>
    <row r="12" spans="1:11" ht="16.5" customHeight="1">
      <c r="A12" s="19" t="s">
        <v>26</v>
      </c>
      <c r="B12" s="17">
        <v>332.7</v>
      </c>
      <c r="C12" s="18">
        <v>48.6</v>
      </c>
      <c r="D12" s="18">
        <v>367.6</v>
      </c>
      <c r="E12" s="18">
        <v>91.9</v>
      </c>
      <c r="F12" s="18">
        <v>86.7</v>
      </c>
      <c r="G12" s="49">
        <f t="shared" si="2"/>
        <v>23.585418933623505</v>
      </c>
      <c r="H12" s="49">
        <f t="shared" si="0"/>
        <v>94.34167573449402</v>
      </c>
      <c r="I12" s="50">
        <f t="shared" si="1"/>
        <v>178.39506172839506</v>
      </c>
      <c r="J12" s="51">
        <f>F12/$F$21*100</f>
        <v>10.072026022304833</v>
      </c>
      <c r="K12" s="51">
        <f>F12/$F$30*100</f>
        <v>1.8840863159267225</v>
      </c>
    </row>
    <row r="13" spans="1:11" ht="16.5" customHeight="1">
      <c r="A13" s="19" t="s">
        <v>21</v>
      </c>
      <c r="B13" s="17">
        <v>88.5</v>
      </c>
      <c r="C13" s="18">
        <v>20.8</v>
      </c>
      <c r="D13" s="18">
        <v>111.5</v>
      </c>
      <c r="E13" s="18">
        <v>27.5</v>
      </c>
      <c r="F13" s="18">
        <v>32.5</v>
      </c>
      <c r="G13" s="49">
        <f t="shared" si="2"/>
        <v>29.14798206278027</v>
      </c>
      <c r="H13" s="49">
        <f t="shared" si="0"/>
        <v>118.18181818181819</v>
      </c>
      <c r="I13" s="50">
        <f t="shared" si="1"/>
        <v>156.25</v>
      </c>
      <c r="J13" s="51">
        <f>F13/$F$21*100</f>
        <v>3.775557620817844</v>
      </c>
      <c r="K13" s="51">
        <f>F13/$F$30*100</f>
        <v>0.706260729730317</v>
      </c>
    </row>
    <row r="14" spans="1:11" ht="25.5" customHeight="1" hidden="1">
      <c r="A14" s="20" t="s">
        <v>27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65" t="e">
        <f t="shared" si="2"/>
        <v>#DIV/0!</v>
      </c>
      <c r="H14" s="65" t="e">
        <f t="shared" si="0"/>
        <v>#DIV/0!</v>
      </c>
      <c r="I14" s="66" t="e">
        <f t="shared" si="1"/>
        <v>#DIV/0!</v>
      </c>
      <c r="J14" s="51">
        <f>F14/$F$21*100</f>
        <v>0</v>
      </c>
      <c r="K14" s="51">
        <f>F14/$F$30*100</f>
        <v>0</v>
      </c>
    </row>
    <row r="15" spans="1:11" ht="15" customHeight="1">
      <c r="A15" s="21" t="s">
        <v>17</v>
      </c>
      <c r="B15" s="22">
        <v>620.3</v>
      </c>
      <c r="C15" s="23">
        <v>87.2</v>
      </c>
      <c r="D15" s="23">
        <v>964.9</v>
      </c>
      <c r="E15" s="23">
        <v>168.7</v>
      </c>
      <c r="F15" s="23">
        <v>217.3</v>
      </c>
      <c r="G15" s="49">
        <f t="shared" si="2"/>
        <v>22.52046844232563</v>
      </c>
      <c r="H15" s="49">
        <f t="shared" si="0"/>
        <v>128.80853586247778</v>
      </c>
      <c r="I15" s="50">
        <f t="shared" si="1"/>
        <v>249.19724770642202</v>
      </c>
      <c r="J15" s="51">
        <f>F15/$F$21*100</f>
        <v>25.243959107806695</v>
      </c>
      <c r="K15" s="51">
        <f>F15/$F$30*100</f>
        <v>4.722167894473781</v>
      </c>
    </row>
    <row r="16" spans="1:11" ht="15" customHeight="1" hidden="1">
      <c r="A16" s="21" t="s">
        <v>13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49" t="e">
        <f t="shared" si="2"/>
        <v>#DIV/0!</v>
      </c>
      <c r="H16" s="49" t="e">
        <f t="shared" si="0"/>
        <v>#DIV/0!</v>
      </c>
      <c r="I16" s="50" t="e">
        <f t="shared" si="1"/>
        <v>#DIV/0!</v>
      </c>
      <c r="J16" s="51">
        <f>F16/$F$21*100</f>
        <v>0</v>
      </c>
      <c r="K16" s="51">
        <f>F16/$F$30*100</f>
        <v>0</v>
      </c>
    </row>
    <row r="17" spans="1:11" ht="17.25" customHeight="1">
      <c r="A17" s="21" t="s">
        <v>3</v>
      </c>
      <c r="B17" s="22">
        <v>0.8</v>
      </c>
      <c r="C17" s="23">
        <v>0</v>
      </c>
      <c r="D17" s="23">
        <v>0</v>
      </c>
      <c r="E17" s="23">
        <v>0</v>
      </c>
      <c r="F17" s="23">
        <v>0.3</v>
      </c>
      <c r="G17" s="65" t="e">
        <f t="shared" si="2"/>
        <v>#DIV/0!</v>
      </c>
      <c r="H17" s="65" t="e">
        <f t="shared" si="0"/>
        <v>#DIV/0!</v>
      </c>
      <c r="I17" s="66" t="e">
        <f t="shared" si="1"/>
        <v>#DIV/0!</v>
      </c>
      <c r="J17" s="51">
        <f>F17/$F$21*100</f>
        <v>0.03485130111524164</v>
      </c>
      <c r="K17" s="51">
        <f>F17/$F$30*100</f>
        <v>0.006519329812895234</v>
      </c>
    </row>
    <row r="18" spans="1:11" ht="17.25" customHeight="1" thickBot="1">
      <c r="A18" s="21" t="s">
        <v>35</v>
      </c>
      <c r="B18" s="22">
        <v>56.8</v>
      </c>
      <c r="C18" s="23">
        <v>0</v>
      </c>
      <c r="D18" s="23">
        <v>0</v>
      </c>
      <c r="E18" s="23">
        <v>0</v>
      </c>
      <c r="F18" s="23">
        <v>0</v>
      </c>
      <c r="G18" s="67" t="e">
        <f t="shared" si="2"/>
        <v>#DIV/0!</v>
      </c>
      <c r="H18" s="67" t="e">
        <f t="shared" si="0"/>
        <v>#DIV/0!</v>
      </c>
      <c r="I18" s="66" t="e">
        <f t="shared" si="1"/>
        <v>#DIV/0!</v>
      </c>
      <c r="J18" s="51">
        <f>F18/$F$21*100</f>
        <v>0</v>
      </c>
      <c r="K18" s="51">
        <f>F18/$F$30*100</f>
        <v>0</v>
      </c>
    </row>
    <row r="19" spans="1:11" ht="17.25" customHeight="1" hidden="1">
      <c r="A19" s="21" t="s">
        <v>7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67" t="e">
        <f>F19/D19*100</f>
        <v>#DIV/0!</v>
      </c>
      <c r="H19" s="67" t="e">
        <f>F19/E19*100</f>
        <v>#DIV/0!</v>
      </c>
      <c r="I19" s="66" t="e">
        <f>F19/C19*100</f>
        <v>#DIV/0!</v>
      </c>
      <c r="J19" s="51">
        <f>F19/$F$21*100</f>
        <v>0</v>
      </c>
      <c r="K19" s="51">
        <f>F19/$F$30*100</f>
        <v>0</v>
      </c>
    </row>
    <row r="20" spans="1:11" ht="17.25" customHeight="1" hidden="1" thickBot="1">
      <c r="A20" s="24" t="s">
        <v>15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67" t="e">
        <f t="shared" si="2"/>
        <v>#DIV/0!</v>
      </c>
      <c r="H20" s="67" t="e">
        <f t="shared" si="0"/>
        <v>#DIV/0!</v>
      </c>
      <c r="I20" s="66" t="e">
        <f t="shared" si="1"/>
        <v>#DIV/0!</v>
      </c>
      <c r="J20" s="51">
        <f>F20/$F$21*100</f>
        <v>0</v>
      </c>
      <c r="K20" s="51">
        <f>F20/$F$30*100</f>
        <v>0</v>
      </c>
    </row>
    <row r="21" spans="1:11" ht="17.25" customHeight="1" thickBot="1">
      <c r="A21" s="25" t="s">
        <v>22</v>
      </c>
      <c r="B21" s="26">
        <f>SUM(B6:B20)</f>
        <v>3318.6000000000004</v>
      </c>
      <c r="C21" s="27">
        <f>SUM(C6:C20)</f>
        <v>682.8000000000001</v>
      </c>
      <c r="D21" s="27">
        <f>SUM(D6:D20)</f>
        <v>3786.6</v>
      </c>
      <c r="E21" s="27">
        <f>SUM(E6:E20)</f>
        <v>688</v>
      </c>
      <c r="F21" s="27">
        <f>SUM(F6:F20)</f>
        <v>860.8</v>
      </c>
      <c r="G21" s="53">
        <f t="shared" si="2"/>
        <v>22.732794591454073</v>
      </c>
      <c r="H21" s="53">
        <f t="shared" si="0"/>
        <v>125.11627906976743</v>
      </c>
      <c r="I21" s="54">
        <f t="shared" si="1"/>
        <v>126.06912712360865</v>
      </c>
      <c r="J21" s="55">
        <f>F21/$F$21*100</f>
        <v>100</v>
      </c>
      <c r="K21" s="56">
        <f>F21/$F$30*100</f>
        <v>18.706130343134056</v>
      </c>
    </row>
    <row r="22" spans="1:11" ht="15" customHeight="1">
      <c r="A22" s="28" t="s">
        <v>8</v>
      </c>
      <c r="B22" s="29">
        <v>5824.5</v>
      </c>
      <c r="C22" s="30">
        <v>1164.9</v>
      </c>
      <c r="D22" s="30">
        <v>5759</v>
      </c>
      <c r="E22" s="30">
        <v>1151.8</v>
      </c>
      <c r="F22" s="30">
        <v>1151.8</v>
      </c>
      <c r="G22" s="57">
        <f t="shared" si="2"/>
        <v>20</v>
      </c>
      <c r="H22" s="57">
        <f t="shared" si="0"/>
        <v>100</v>
      </c>
      <c r="I22" s="58">
        <f t="shared" si="1"/>
        <v>98.87543995192719</v>
      </c>
      <c r="J22" s="59"/>
      <c r="K22" s="51">
        <f>F22/$F$30*100</f>
        <v>25.029880261642433</v>
      </c>
    </row>
    <row r="23" spans="1:11" ht="15" customHeight="1">
      <c r="A23" s="19" t="s">
        <v>9</v>
      </c>
      <c r="B23" s="17">
        <v>6897</v>
      </c>
      <c r="C23" s="18">
        <v>0</v>
      </c>
      <c r="D23" s="18">
        <v>2695.8</v>
      </c>
      <c r="E23" s="18">
        <v>2442.8</v>
      </c>
      <c r="F23" s="18">
        <v>2442.8</v>
      </c>
      <c r="G23" s="57">
        <f t="shared" si="2"/>
        <v>90.61503078863417</v>
      </c>
      <c r="H23" s="49">
        <f>F23/E23*100</f>
        <v>100</v>
      </c>
      <c r="I23" s="66" t="e">
        <f>F23/C23*100</f>
        <v>#DIV/0!</v>
      </c>
      <c r="J23" s="59"/>
      <c r="K23" s="51">
        <f>F23/$F$30*100</f>
        <v>53.08472955646826</v>
      </c>
    </row>
    <row r="24" spans="1:11" ht="13.5">
      <c r="A24" s="19" t="s">
        <v>6</v>
      </c>
      <c r="B24" s="17">
        <v>97.6</v>
      </c>
      <c r="C24" s="18">
        <v>56.3</v>
      </c>
      <c r="D24" s="18">
        <v>126.4</v>
      </c>
      <c r="E24" s="18">
        <v>32.3</v>
      </c>
      <c r="F24" s="18">
        <v>32.3</v>
      </c>
      <c r="G24" s="49">
        <f t="shared" si="2"/>
        <v>25.55379746835443</v>
      </c>
      <c r="H24" s="49">
        <f t="shared" si="0"/>
        <v>100</v>
      </c>
      <c r="I24" s="50">
        <f t="shared" si="1"/>
        <v>57.37122557726465</v>
      </c>
      <c r="J24" s="59"/>
      <c r="K24" s="51">
        <f>F24/$F$30*100</f>
        <v>0.7019145098550534</v>
      </c>
    </row>
    <row r="25" spans="1:11" ht="14.25" customHeight="1" thickBot="1">
      <c r="A25" s="21" t="s">
        <v>14</v>
      </c>
      <c r="B25" s="22">
        <v>5758</v>
      </c>
      <c r="C25" s="23">
        <v>54.6</v>
      </c>
      <c r="D25" s="23">
        <v>1113.1</v>
      </c>
      <c r="E25" s="23">
        <v>243.9</v>
      </c>
      <c r="F25" s="23">
        <v>99.7</v>
      </c>
      <c r="G25" s="52">
        <f>F25/D25*100</f>
        <v>8.95696702901806</v>
      </c>
      <c r="H25" s="52">
        <f>F25/E25*100</f>
        <v>40.87740877408774</v>
      </c>
      <c r="I25" s="60">
        <f>F25/C25*100</f>
        <v>182.60073260073258</v>
      </c>
      <c r="J25" s="59"/>
      <c r="K25" s="51">
        <f>F25/$F$30*100</f>
        <v>2.1665906078188493</v>
      </c>
    </row>
    <row r="26" spans="1:11" ht="24.75" customHeight="1" thickBot="1">
      <c r="A26" s="31" t="s">
        <v>29</v>
      </c>
      <c r="B26" s="26">
        <f>SUM(B22:B25)</f>
        <v>18577.1</v>
      </c>
      <c r="C26" s="26">
        <f>SUM(C22:C25)</f>
        <v>1275.8</v>
      </c>
      <c r="D26" s="26">
        <f>SUM(D22:D25)</f>
        <v>9694.3</v>
      </c>
      <c r="E26" s="26">
        <f>SUM(E22:E25)</f>
        <v>3870.8000000000006</v>
      </c>
      <c r="F26" s="26">
        <f>SUM(F22:F25)</f>
        <v>3726.6000000000004</v>
      </c>
      <c r="G26" s="53">
        <f>F26/D26*100</f>
        <v>38.44114582796077</v>
      </c>
      <c r="H26" s="53">
        <f>F26/E26*100</f>
        <v>96.2746719024491</v>
      </c>
      <c r="I26" s="54">
        <f>F26/C26*100</f>
        <v>292.09907509013954</v>
      </c>
      <c r="J26" s="59"/>
      <c r="K26" s="51"/>
    </row>
    <row r="27" spans="1:11" ht="16.5" customHeight="1">
      <c r="A27" s="32" t="s">
        <v>31</v>
      </c>
      <c r="B27" s="33">
        <v>34.3</v>
      </c>
      <c r="C27" s="34">
        <v>34.4</v>
      </c>
      <c r="D27" s="34">
        <v>16</v>
      </c>
      <c r="E27" s="34">
        <v>16</v>
      </c>
      <c r="F27" s="34">
        <v>16</v>
      </c>
      <c r="G27" s="61">
        <f>F27/D27*100</f>
        <v>100</v>
      </c>
      <c r="H27" s="61">
        <f>F27/E27*100</f>
        <v>100</v>
      </c>
      <c r="I27" s="62">
        <f>F27/C27*100</f>
        <v>46.51162790697674</v>
      </c>
      <c r="J27" s="59"/>
      <c r="K27" s="51">
        <f>F27/$F$30*100</f>
        <v>0.3476975900210791</v>
      </c>
    </row>
    <row r="28" spans="1:11" ht="16.5" customHeight="1" thickBot="1">
      <c r="A28" s="35" t="s">
        <v>18</v>
      </c>
      <c r="B28" s="36">
        <v>-17.5</v>
      </c>
      <c r="C28" s="37">
        <v>-1</v>
      </c>
      <c r="D28" s="37">
        <v>0</v>
      </c>
      <c r="E28" s="37">
        <v>0</v>
      </c>
      <c r="F28" s="37">
        <v>-1.7</v>
      </c>
      <c r="G28" s="68" t="e">
        <f t="shared" si="2"/>
        <v>#DIV/0!</v>
      </c>
      <c r="H28" s="68" t="e">
        <f t="shared" si="0"/>
        <v>#DIV/0!</v>
      </c>
      <c r="I28" s="63">
        <f t="shared" si="1"/>
        <v>170</v>
      </c>
      <c r="J28" s="59"/>
      <c r="K28" s="51">
        <f>F28/$F$30*100</f>
        <v>-0.03694286893973965</v>
      </c>
    </row>
    <row r="29" spans="1:11" ht="21" customHeight="1" thickBot="1">
      <c r="A29" s="25" t="s">
        <v>25</v>
      </c>
      <c r="B29" s="26">
        <f>B28+B26+B27</f>
        <v>18593.899999999998</v>
      </c>
      <c r="C29" s="27">
        <f>C28+C26+C27</f>
        <v>1309.2</v>
      </c>
      <c r="D29" s="27">
        <f>D28+D26+D27</f>
        <v>9710.3</v>
      </c>
      <c r="E29" s="27">
        <f>E28+E26+E27</f>
        <v>3886.8000000000006</v>
      </c>
      <c r="F29" s="27">
        <f>F28+F26+F27</f>
        <v>3740.9000000000005</v>
      </c>
      <c r="G29" s="53">
        <f t="shared" si="2"/>
        <v>38.52507131602526</v>
      </c>
      <c r="H29" s="53">
        <f t="shared" si="0"/>
        <v>96.24626942471957</v>
      </c>
      <c r="I29" s="54">
        <f t="shared" si="1"/>
        <v>285.7393828292087</v>
      </c>
      <c r="J29" s="64"/>
      <c r="K29" s="56">
        <f>F29/$F$30*100</f>
        <v>81.29386965686594</v>
      </c>
    </row>
    <row r="30" spans="1:11" ht="14.25" thickBot="1">
      <c r="A30" s="25" t="s">
        <v>4</v>
      </c>
      <c r="B30" s="38">
        <f>B29+B21</f>
        <v>21912.5</v>
      </c>
      <c r="C30" s="27">
        <f>C29+C21</f>
        <v>1992</v>
      </c>
      <c r="D30" s="27">
        <f>D29+D21</f>
        <v>13496.9</v>
      </c>
      <c r="E30" s="27">
        <f>E29+E21</f>
        <v>4574.800000000001</v>
      </c>
      <c r="F30" s="27">
        <f>F29+F21</f>
        <v>4601.700000000001</v>
      </c>
      <c r="G30" s="53">
        <f t="shared" si="2"/>
        <v>34.09449577310346</v>
      </c>
      <c r="H30" s="53">
        <f t="shared" si="0"/>
        <v>100.58800384716271</v>
      </c>
      <c r="I30" s="54">
        <f t="shared" si="1"/>
        <v>231.00903614457832</v>
      </c>
      <c r="J30" s="64"/>
      <c r="K30" s="56">
        <f>F30/$F$30*100</f>
        <v>100</v>
      </c>
    </row>
    <row r="31" spans="1:9" ht="13.5">
      <c r="A31" s="7"/>
      <c r="B31" s="8"/>
      <c r="C31" s="8"/>
      <c r="D31" s="8"/>
      <c r="E31" s="8"/>
      <c r="F31" s="8"/>
      <c r="G31" s="8"/>
      <c r="H31" s="8"/>
      <c r="I31" s="8"/>
    </row>
  </sheetData>
  <sheetProtection/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2017-04-24T10:48:31Z</cp:lastPrinted>
  <dcterms:created xsi:type="dcterms:W3CDTF">2006-03-15T08:30:53Z</dcterms:created>
  <dcterms:modified xsi:type="dcterms:W3CDTF">2017-04-24T10:48:32Z</dcterms:modified>
  <cp:category/>
  <cp:version/>
  <cp:contentType/>
  <cp:contentStatus/>
</cp:coreProperties>
</file>