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прил 2" sheetId="1" r:id="rId1"/>
    <sheet name="прил 3" sheetId="2" r:id="rId2"/>
  </sheets>
  <definedNames>
    <definedName name="APPT" localSheetId="0">'прил 2'!$A$19</definedName>
    <definedName name="FIO" localSheetId="0">'прил 2'!$F$19</definedName>
    <definedName name="SIGN" localSheetId="0">'прил 2'!$A$19:$K$20</definedName>
    <definedName name="_xlnm.Print_Area" localSheetId="0">'прил 2'!$A$1:$M$38</definedName>
    <definedName name="_xlnm.Print_Area" localSheetId="1">'прил 3'!$A$1:$H$28</definedName>
  </definedNames>
  <calcPr fullCalcOnLoad="1"/>
</workbook>
</file>

<file path=xl/sharedStrings.xml><?xml version="1.0" encoding="utf-8"?>
<sst xmlns="http://schemas.openxmlformats.org/spreadsheetml/2006/main" count="120" uniqueCount="116">
  <si>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</si>
  <si>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</si>
  <si>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</si>
  <si>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</si>
  <si>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</si>
  <si>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</si>
  <si>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</si>
  <si>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</si>
  <si>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</si>
  <si>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</si>
  <si>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</si>
  <si>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</si>
  <si>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</si>
  <si>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</si>
  <si>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</si>
  <si>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</si>
  <si>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</si>
  <si>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</si>
  <si>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</si>
  <si>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</si>
  <si>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</si>
  <si>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</si>
  <si>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</si>
  <si>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</si>
  <si>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</si>
  <si>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</si>
  <si>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</si>
  <si>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</si>
  <si>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</si>
  <si>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</si>
  <si>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</si>
  <si>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</si>
  <si>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</si>
  <si>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</si>
  <si>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</si>
  <si>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</si>
  <si>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</si>
  <si>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</si>
  <si>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</si>
  <si>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</si>
  <si>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</si>
  <si>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</si>
  <si>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</si>
  <si>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</si>
  <si>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</si>
  <si>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</si>
  <si>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</si>
  <si>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</si>
  <si>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</si>
  <si>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</si>
  <si>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 пояснительной записке</t>
  </si>
  <si>
    <t>% исполнения</t>
  </si>
  <si>
    <t>Остаток ассигнований</t>
  </si>
  <si>
    <t>Структура расходов, %</t>
  </si>
  <si>
    <t xml:space="preserve">Исполнение бюджета МО Гостицкое сельское поселение </t>
  </si>
  <si>
    <t>КОСГУ</t>
  </si>
  <si>
    <t>Наименование КОСГУ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</si>
  <si>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</si>
  <si>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</si>
  <si>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</si>
  <si>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</si>
  <si>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</si>
  <si>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</si>
  <si>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</si>
  <si>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</si>
  <si>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</si>
  <si>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</si>
  <si>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</si>
  <si>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</si>
  <si>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</si>
  <si>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</si>
  <si>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</si>
  <si>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</si>
  <si>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</si>
  <si>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</si>
  <si>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</si>
  <si>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</si>
  <si>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</si>
  <si>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</si>
  <si>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</si>
  <si>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</si>
  <si>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</si>
  <si>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</si>
  <si>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2</t>
  </si>
  <si>
    <t>Приложение 3</t>
  </si>
  <si>
    <t>0107</t>
  </si>
  <si>
    <t>Обеспечение проведения выборов и референдумов</t>
  </si>
  <si>
    <t>224</t>
  </si>
  <si>
    <t>Арендная плата за пользование имуществом</t>
  </si>
  <si>
    <t>Исполнение 2015 год</t>
  </si>
  <si>
    <t>Структура расходов 2015 год, %</t>
  </si>
  <si>
    <t>0314</t>
  </si>
  <si>
    <t>Другие вопросы в области национальной безопасности и правоохранительной деятельности</t>
  </si>
  <si>
    <t>Исполнено 2015г.</t>
  </si>
  <si>
    <t>Исполнено 2016г.</t>
  </si>
  <si>
    <t>Бюджетные ассигнования на 2016 год</t>
  </si>
  <si>
    <t>по экономической классификации расходов за 2016 год</t>
  </si>
  <si>
    <t>по функциональной классификации расходов за 2016 год</t>
  </si>
  <si>
    <t>Бюджетные ассигнования на 2016  год</t>
  </si>
  <si>
    <t>Исполнение 2016 год</t>
  </si>
  <si>
    <t>Остаток ассигнований 2016 год</t>
  </si>
  <si>
    <t>Исполнение к плану 2016 года,%</t>
  </si>
  <si>
    <t>Исполнение к факту 2015 года,%</t>
  </si>
  <si>
    <t>Структура расходов 2016 год, %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</si>
  <si>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</si>
  <si>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</si>
  <si>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</si>
  <si>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</si>
  <si>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</si>
  <si>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</si>
  <si>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</si>
  <si>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</si>
  <si>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</si>
  <si>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</si>
  <si>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530</t>
  </si>
  <si>
    <t>Увеличение стоимости акций и иных форм участия в капитале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</si>
</sst>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7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/>
    </xf>
    <xf numFmtId="172" fontId="3" fillId="0" borderId="11" xfId="0" applyNumberFormat="1" applyFont="1" applyBorder="1" applyAlignment="1">
      <alignment horizontal="right" vertical="center" wrapText="1"/>
    </xf>
    <xf numFmtId="172" fontId="4" fillId="0" borderId="13" xfId="0" applyNumberFormat="1" applyFont="1" applyBorder="1" applyAlignment="1">
      <alignment horizontal="right" vertical="center" wrapText="1"/>
    </xf>
    <xf numFmtId="172" fontId="4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2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right" vertical="center" wrapText="1"/>
    </xf>
    <xf numFmtId="172" fontId="3" fillId="0" borderId="11" xfId="0" applyNumberFormat="1" applyFont="1" applyFill="1" applyBorder="1" applyAlignment="1">
      <alignment horizontal="right" vertical="center" wrapText="1"/>
    </xf>
    <xf numFmtId="172" fontId="4" fillId="0" borderId="13" xfId="0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 vertical="center" wrapText="1"/>
    </xf>
    <xf numFmtId="172" fontId="7" fillId="0" borderId="11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12" fillId="0" borderId="14" xfId="0" applyNumberFormat="1" applyFont="1" applyBorder="1" applyAlignment="1" applyProtection="1">
      <alignment horizontal="left" vertical="center" wrapText="1"/>
      <protection/>
    </xf>
    <xf numFmtId="172" fontId="7" fillId="0" borderId="15" xfId="0" applyNumberFormat="1" applyFont="1" applyBorder="1" applyAlignment="1">
      <alignment horizontal="right" vertical="center" wrapText="1"/>
    </xf>
    <xf numFmtId="172" fontId="7" fillId="0" borderId="16" xfId="0" applyNumberFormat="1" applyFont="1" applyBorder="1" applyAlignment="1">
      <alignment horizontal="right" vertical="center" wrapText="1"/>
    </xf>
    <xf numFmtId="172" fontId="12" fillId="0" borderId="12" xfId="0" applyNumberFormat="1" applyFont="1" applyBorder="1" applyAlignment="1">
      <alignment horizontal="right" vertical="center" wrapText="1"/>
    </xf>
    <xf numFmtId="172" fontId="12" fillId="0" borderId="13" xfId="0" applyNumberFormat="1" applyFont="1" applyBorder="1" applyAlignment="1" applyProtection="1">
      <alignment horizontal="right" vertical="center" wrapText="1"/>
      <protection/>
    </xf>
    <xf numFmtId="172" fontId="7" fillId="0" borderId="11" xfId="0" applyNumberFormat="1" applyFont="1" applyBorder="1" applyAlignment="1" applyProtection="1">
      <alignment horizontal="right" vertical="center" wrapText="1"/>
      <protection/>
    </xf>
    <xf numFmtId="172" fontId="7" fillId="0" borderId="15" xfId="0" applyNumberFormat="1" applyFont="1" applyBorder="1" applyAlignment="1" applyProtection="1">
      <alignment horizontal="right" vertical="center" wrapText="1"/>
      <protection/>
    </xf>
    <xf numFmtId="172" fontId="3" fillId="0" borderId="15" xfId="0" applyNumberFormat="1" applyFont="1" applyFill="1" applyBorder="1" applyAlignment="1">
      <alignment horizontal="right" vertical="center" wrapText="1"/>
    </xf>
    <xf numFmtId="172" fontId="3" fillId="0" borderId="15" xfId="0" applyNumberFormat="1" applyFont="1" applyBorder="1" applyAlignment="1">
      <alignment horizontal="right" vertical="center" wrapText="1"/>
    </xf>
    <xf numFmtId="172" fontId="7" fillId="0" borderId="17" xfId="0" applyNumberFormat="1" applyFont="1" applyBorder="1" applyAlignment="1">
      <alignment horizontal="right" vertical="center" wrapText="1"/>
    </xf>
    <xf numFmtId="172" fontId="3" fillId="0" borderId="17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0"/>
  <sheetViews>
    <sheetView showGridLines="0" view="pageBreakPreview" zoomScaleSheetLayoutView="100" zoomScalePageLayoutView="0" workbookViewId="0" topLeftCell="A7">
      <selection activeCell="M13" sqref="M13"/>
    </sheetView>
  </sheetViews>
  <sheetFormatPr defaultColWidth="9.140625" defaultRowHeight="12.75" customHeight="1" outlineLevelRow="1"/>
  <cols>
    <col min="1" max="1" width="6.7109375" style="0" customWidth="1"/>
    <col min="2" max="2" width="30.7109375" style="0" customWidth="1"/>
    <col min="3" max="3" width="11.7109375" style="0" customWidth="1"/>
    <col min="4" max="4" width="12.7109375" style="0" customWidth="1"/>
    <col min="5" max="5" width="11.28125" style="0" customWidth="1"/>
    <col min="6" max="6" width="12.421875" style="0" customWidth="1"/>
    <col min="7" max="7" width="10.7109375" style="0" customWidth="1"/>
    <col min="8" max="10" width="11.140625" style="0" customWidth="1"/>
  </cols>
  <sheetData>
    <row r="1" spans="7:10" ht="12.75" customHeight="1">
      <c r="G1" s="39" t="s">
        <v>83</v>
      </c>
      <c r="H1" s="39"/>
      <c r="I1" s="39"/>
      <c r="J1" s="39"/>
    </row>
    <row r="2" spans="7:10" ht="12.75" customHeight="1">
      <c r="G2" s="39" t="s">
        <v>50</v>
      </c>
      <c r="H2" s="39"/>
      <c r="I2" s="39"/>
      <c r="J2" s="39"/>
    </row>
    <row r="3" spans="1:14" s="13" customFormat="1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13" customFormat="1" ht="12.75" customHeight="1">
      <c r="A5" s="40" t="s">
        <v>54</v>
      </c>
      <c r="B5" s="40"/>
      <c r="C5" s="40"/>
      <c r="D5" s="40"/>
      <c r="E5" s="40"/>
      <c r="F5" s="40"/>
      <c r="G5" s="40"/>
      <c r="H5" s="40"/>
      <c r="I5" s="40"/>
      <c r="J5" s="40"/>
      <c r="K5" s="15"/>
      <c r="L5" s="15"/>
      <c r="M5" s="15"/>
      <c r="N5" s="15"/>
    </row>
    <row r="6" spans="1:14" s="13" customFormat="1" ht="12.75" customHeight="1">
      <c r="A6" s="40" t="s">
        <v>97</v>
      </c>
      <c r="B6" s="40"/>
      <c r="C6" s="40"/>
      <c r="D6" s="40"/>
      <c r="E6" s="40"/>
      <c r="F6" s="40"/>
      <c r="G6" s="40"/>
      <c r="H6" s="40"/>
      <c r="I6" s="40"/>
      <c r="J6" s="40"/>
      <c r="K6" s="16"/>
      <c r="L6" s="16"/>
      <c r="M6" s="15"/>
      <c r="N6" s="15"/>
    </row>
    <row r="7" spans="1:14" s="13" customFormat="1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ht="12.75">
      <c r="B8" s="1"/>
      <c r="C8" s="1"/>
      <c r="D8" s="1"/>
      <c r="E8" s="1"/>
      <c r="F8" s="1"/>
      <c r="G8" s="1"/>
      <c r="H8" s="1"/>
      <c r="I8" s="1"/>
      <c r="J8" s="17" t="s">
        <v>1</v>
      </c>
      <c r="K8" s="1"/>
      <c r="L8" s="1"/>
      <c r="M8" s="1"/>
      <c r="N8" s="1"/>
    </row>
    <row r="9" spans="1:10" ht="42">
      <c r="A9" s="2" t="s">
        <v>2</v>
      </c>
      <c r="B9" s="2" t="s">
        <v>3</v>
      </c>
      <c r="C9" s="18" t="s">
        <v>89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90</v>
      </c>
      <c r="J9" s="2" t="s">
        <v>103</v>
      </c>
    </row>
    <row r="10" spans="1:10" ht="12.75">
      <c r="A10" s="4" t="s">
        <v>4</v>
      </c>
      <c r="B10" s="7" t="s">
        <v>5</v>
      </c>
      <c r="C10" s="22">
        <v>5212.3</v>
      </c>
      <c r="D10" s="31">
        <v>5426.387</v>
      </c>
      <c r="E10" s="31">
        <v>5330.133</v>
      </c>
      <c r="F10" s="19">
        <f aca="true" t="shared" si="0" ref="F10:F37">D10-E10</f>
        <v>96.2539999999999</v>
      </c>
      <c r="G10" s="19">
        <f>E10/D10*100</f>
        <v>98.22618622667348</v>
      </c>
      <c r="H10" s="19">
        <f>E10/C10*100</f>
        <v>102.26067187230205</v>
      </c>
      <c r="I10" s="19">
        <f>C10/$C$38*100</f>
        <v>22.93964386624299</v>
      </c>
      <c r="J10" s="10">
        <f>E10/$E$38*100</f>
        <v>29.982313126677283</v>
      </c>
    </row>
    <row r="11" spans="1:10" ht="51" outlineLevel="1">
      <c r="A11" s="3" t="s">
        <v>6</v>
      </c>
      <c r="B11" s="6" t="s">
        <v>7</v>
      </c>
      <c r="C11" s="23">
        <v>296.8</v>
      </c>
      <c r="D11" s="32">
        <v>162.9</v>
      </c>
      <c r="E11" s="32">
        <v>162.9</v>
      </c>
      <c r="F11" s="20">
        <f t="shared" si="0"/>
        <v>0</v>
      </c>
      <c r="G11" s="20">
        <f aca="true" t="shared" si="1" ref="G11:G38">E11/D11*100</f>
        <v>100</v>
      </c>
      <c r="H11" s="20">
        <f aca="true" t="shared" si="2" ref="H11:H37">E11/C11*100</f>
        <v>54.88544474393531</v>
      </c>
      <c r="I11" s="20">
        <f aca="true" t="shared" si="3" ref="I11:I38">C11/$C$38*100</f>
        <v>1.3062345412775396</v>
      </c>
      <c r="J11" s="9">
        <f aca="true" t="shared" si="4" ref="J11:J38">E11/$E$38*100</f>
        <v>0.916322127109348</v>
      </c>
    </row>
    <row r="12" spans="1:10" ht="63.75" outlineLevel="1">
      <c r="A12" s="3" t="s">
        <v>8</v>
      </c>
      <c r="B12" s="6" t="s">
        <v>9</v>
      </c>
      <c r="C12" s="23">
        <v>4618.5</v>
      </c>
      <c r="D12" s="32">
        <v>4942.114</v>
      </c>
      <c r="E12" s="32">
        <v>4854.251</v>
      </c>
      <c r="F12" s="20">
        <f>D12-E12</f>
        <v>87.86299999999937</v>
      </c>
      <c r="G12" s="20">
        <f t="shared" si="1"/>
        <v>98.22215756253297</v>
      </c>
      <c r="H12" s="20">
        <f t="shared" si="2"/>
        <v>105.10449280069287</v>
      </c>
      <c r="I12" s="20">
        <f t="shared" si="3"/>
        <v>20.32629457173287</v>
      </c>
      <c r="J12" s="9">
        <f t="shared" si="4"/>
        <v>27.30544875287096</v>
      </c>
    </row>
    <row r="13" spans="1:10" ht="38.25" outlineLevel="1">
      <c r="A13" s="3" t="s">
        <v>10</v>
      </c>
      <c r="B13" s="6" t="s">
        <v>11</v>
      </c>
      <c r="C13" s="23">
        <v>261</v>
      </c>
      <c r="D13" s="32">
        <v>292.1</v>
      </c>
      <c r="E13" s="32">
        <v>292.1</v>
      </c>
      <c r="F13" s="20">
        <f t="shared" si="0"/>
        <v>0</v>
      </c>
      <c r="G13" s="20">
        <f t="shared" si="1"/>
        <v>100</v>
      </c>
      <c r="H13" s="20">
        <f t="shared" si="2"/>
        <v>111.91570881226053</v>
      </c>
      <c r="I13" s="20">
        <f t="shared" si="3"/>
        <v>1.1486766013255991</v>
      </c>
      <c r="J13" s="9">
        <f t="shared" si="4"/>
        <v>1.643079762606756</v>
      </c>
    </row>
    <row r="14" spans="1:10" ht="25.5" hidden="1" outlineLevel="1">
      <c r="A14" s="3" t="s">
        <v>85</v>
      </c>
      <c r="B14" s="6" t="s">
        <v>86</v>
      </c>
      <c r="C14" s="20"/>
      <c r="D14" s="20"/>
      <c r="E14" s="20"/>
      <c r="F14" s="20">
        <f t="shared" si="0"/>
        <v>0</v>
      </c>
      <c r="G14" s="20" t="e">
        <f t="shared" si="1"/>
        <v>#DIV/0!</v>
      </c>
      <c r="H14" s="20" t="e">
        <f t="shared" si="2"/>
        <v>#DIV/0!</v>
      </c>
      <c r="I14" s="20">
        <f t="shared" si="3"/>
        <v>0</v>
      </c>
      <c r="J14" s="9">
        <f t="shared" si="4"/>
        <v>0</v>
      </c>
    </row>
    <row r="15" spans="1:10" ht="12.75" outlineLevel="1">
      <c r="A15" s="3" t="s">
        <v>12</v>
      </c>
      <c r="B15" s="6" t="s">
        <v>13</v>
      </c>
      <c r="C15" s="23">
        <v>0</v>
      </c>
      <c r="D15" s="32">
        <v>5</v>
      </c>
      <c r="E15" s="32">
        <v>0</v>
      </c>
      <c r="F15" s="20">
        <f t="shared" si="0"/>
        <v>5</v>
      </c>
      <c r="G15" s="20">
        <f t="shared" si="1"/>
        <v>0</v>
      </c>
      <c r="H15" s="20" t="e">
        <f t="shared" si="2"/>
        <v>#DIV/0!</v>
      </c>
      <c r="I15" s="20">
        <f t="shared" si="3"/>
        <v>0</v>
      </c>
      <c r="J15" s="9">
        <f t="shared" si="4"/>
        <v>0</v>
      </c>
    </row>
    <row r="16" spans="1:10" ht="12.75" outlineLevel="1">
      <c r="A16" s="3" t="s">
        <v>14</v>
      </c>
      <c r="B16" s="6" t="s">
        <v>15</v>
      </c>
      <c r="C16" s="23">
        <v>36</v>
      </c>
      <c r="D16" s="32">
        <v>24.273</v>
      </c>
      <c r="E16" s="32">
        <v>20.882</v>
      </c>
      <c r="F16" s="20">
        <f t="shared" si="0"/>
        <v>3.3909999999999982</v>
      </c>
      <c r="G16" s="20">
        <f t="shared" si="1"/>
        <v>86.02974498413877</v>
      </c>
      <c r="H16" s="20">
        <f t="shared" si="2"/>
        <v>58.00555555555555</v>
      </c>
      <c r="I16" s="20">
        <f t="shared" si="3"/>
        <v>0.15843815190697919</v>
      </c>
      <c r="J16" s="9">
        <f t="shared" si="4"/>
        <v>0.11746248409022347</v>
      </c>
    </row>
    <row r="17" spans="1:10" ht="12.75">
      <c r="A17" s="4" t="s">
        <v>16</v>
      </c>
      <c r="B17" s="7" t="s">
        <v>17</v>
      </c>
      <c r="C17" s="22">
        <v>102.2</v>
      </c>
      <c r="D17" s="31">
        <v>96.63</v>
      </c>
      <c r="E17" s="31">
        <v>96.63</v>
      </c>
      <c r="F17" s="19">
        <f t="shared" si="0"/>
        <v>0</v>
      </c>
      <c r="G17" s="19">
        <f t="shared" si="1"/>
        <v>100</v>
      </c>
      <c r="H17" s="19">
        <f t="shared" si="2"/>
        <v>94.54990215264188</v>
      </c>
      <c r="I17" s="19">
        <f t="shared" si="3"/>
        <v>0.44978830902481315</v>
      </c>
      <c r="J17" s="10">
        <f t="shared" si="4"/>
        <v>0.5435494606665211</v>
      </c>
    </row>
    <row r="18" spans="1:10" ht="12.75" outlineLevel="1">
      <c r="A18" s="3" t="s">
        <v>18</v>
      </c>
      <c r="B18" s="6" t="s">
        <v>19</v>
      </c>
      <c r="C18" s="23">
        <v>102.2</v>
      </c>
      <c r="D18" s="32">
        <v>96.63</v>
      </c>
      <c r="E18" s="32">
        <v>96.63</v>
      </c>
      <c r="F18" s="20">
        <f t="shared" si="0"/>
        <v>0</v>
      </c>
      <c r="G18" s="20">
        <f t="shared" si="1"/>
        <v>100</v>
      </c>
      <c r="H18" s="20">
        <f t="shared" si="2"/>
        <v>94.54990215264188</v>
      </c>
      <c r="I18" s="20">
        <f t="shared" si="3"/>
        <v>0.44978830902481315</v>
      </c>
      <c r="J18" s="9">
        <f t="shared" si="4"/>
        <v>0.5435494606665211</v>
      </c>
    </row>
    <row r="19" spans="1:10" ht="25.5">
      <c r="A19" s="4" t="s">
        <v>20</v>
      </c>
      <c r="B19" s="7" t="s">
        <v>21</v>
      </c>
      <c r="C19" s="22">
        <v>153.5</v>
      </c>
      <c r="D19" s="31">
        <v>75.065</v>
      </c>
      <c r="E19" s="31">
        <v>74.065</v>
      </c>
      <c r="F19" s="19">
        <f t="shared" si="0"/>
        <v>1</v>
      </c>
      <c r="G19" s="19">
        <f t="shared" si="1"/>
        <v>98.66782122160794</v>
      </c>
      <c r="H19" s="19">
        <f t="shared" si="2"/>
        <v>48.25081433224756</v>
      </c>
      <c r="I19" s="19">
        <f t="shared" si="3"/>
        <v>0.6755626754922585</v>
      </c>
      <c r="J19" s="10">
        <f t="shared" si="4"/>
        <v>0.41662000211389716</v>
      </c>
    </row>
    <row r="20" spans="1:10" ht="38.25" outlineLevel="1">
      <c r="A20" s="3" t="s">
        <v>22</v>
      </c>
      <c r="B20" s="6" t="s">
        <v>23</v>
      </c>
      <c r="C20" s="23">
        <v>152.5</v>
      </c>
      <c r="D20" s="32">
        <v>74.065</v>
      </c>
      <c r="E20" s="32">
        <v>74.065</v>
      </c>
      <c r="F20" s="20">
        <f t="shared" si="0"/>
        <v>0</v>
      </c>
      <c r="G20" s="20">
        <f t="shared" si="1"/>
        <v>100</v>
      </c>
      <c r="H20" s="20">
        <f t="shared" si="2"/>
        <v>48.5672131147541</v>
      </c>
      <c r="I20" s="20">
        <f t="shared" si="3"/>
        <v>0.6711616157170646</v>
      </c>
      <c r="J20" s="9">
        <f t="shared" si="4"/>
        <v>0.41662000211389716</v>
      </c>
    </row>
    <row r="21" spans="1:10" ht="38.25" outlineLevel="1">
      <c r="A21" s="3" t="s">
        <v>91</v>
      </c>
      <c r="B21" s="6" t="s">
        <v>92</v>
      </c>
      <c r="C21" s="23">
        <v>1</v>
      </c>
      <c r="D21" s="32">
        <v>1</v>
      </c>
      <c r="E21" s="32">
        <v>0</v>
      </c>
      <c r="F21" s="20">
        <f t="shared" si="0"/>
        <v>1</v>
      </c>
      <c r="G21" s="20">
        <f t="shared" si="1"/>
        <v>0</v>
      </c>
      <c r="H21" s="20">
        <f t="shared" si="2"/>
        <v>0</v>
      </c>
      <c r="I21" s="20">
        <f t="shared" si="3"/>
        <v>0.004401059775193866</v>
      </c>
      <c r="J21" s="9">
        <f t="shared" si="4"/>
        <v>0</v>
      </c>
    </row>
    <row r="22" spans="1:10" ht="12.75">
      <c r="A22" s="4" t="s">
        <v>24</v>
      </c>
      <c r="B22" s="7" t="s">
        <v>25</v>
      </c>
      <c r="C22" s="22">
        <v>1080.5</v>
      </c>
      <c r="D22" s="31">
        <v>1027.05</v>
      </c>
      <c r="E22" s="31">
        <v>963.685</v>
      </c>
      <c r="F22" s="19">
        <f t="shared" si="0"/>
        <v>63.36500000000001</v>
      </c>
      <c r="G22" s="19">
        <f t="shared" si="1"/>
        <v>93.83038800447885</v>
      </c>
      <c r="H22" s="19">
        <f t="shared" si="2"/>
        <v>89.18880148079592</v>
      </c>
      <c r="I22" s="19">
        <f t="shared" si="3"/>
        <v>4.7553450870969725</v>
      </c>
      <c r="J22" s="10">
        <f t="shared" si="4"/>
        <v>5.420785077123217</v>
      </c>
    </row>
    <row r="23" spans="1:10" ht="12.75" outlineLevel="1">
      <c r="A23" s="3" t="s">
        <v>26</v>
      </c>
      <c r="B23" s="6" t="s">
        <v>27</v>
      </c>
      <c r="C23" s="23">
        <v>1060.4</v>
      </c>
      <c r="D23" s="32">
        <v>927.15</v>
      </c>
      <c r="E23" s="32">
        <v>863.785</v>
      </c>
      <c r="F23" s="20">
        <f t="shared" si="0"/>
        <v>63.36500000000001</v>
      </c>
      <c r="G23" s="20">
        <f t="shared" si="1"/>
        <v>93.16561505689478</v>
      </c>
      <c r="H23" s="20">
        <f t="shared" si="2"/>
        <v>81.45841192003017</v>
      </c>
      <c r="I23" s="20">
        <f t="shared" si="3"/>
        <v>4.6668837856155765</v>
      </c>
      <c r="J23" s="9">
        <f t="shared" si="4"/>
        <v>4.858841673205329</v>
      </c>
    </row>
    <row r="24" spans="1:10" ht="25.5" outlineLevel="1">
      <c r="A24" s="3" t="s">
        <v>28</v>
      </c>
      <c r="B24" s="6" t="s">
        <v>29</v>
      </c>
      <c r="C24" s="23">
        <v>20.1</v>
      </c>
      <c r="D24" s="32">
        <v>99.9</v>
      </c>
      <c r="E24" s="32">
        <v>99.9</v>
      </c>
      <c r="F24" s="20">
        <f t="shared" si="0"/>
        <v>0</v>
      </c>
      <c r="G24" s="20">
        <f t="shared" si="1"/>
        <v>100</v>
      </c>
      <c r="H24" s="20">
        <f t="shared" si="2"/>
        <v>497.01492537313436</v>
      </c>
      <c r="I24" s="20">
        <f t="shared" si="3"/>
        <v>0.08846130148139672</v>
      </c>
      <c r="J24" s="9">
        <f t="shared" si="4"/>
        <v>0.5619434039178874</v>
      </c>
    </row>
    <row r="25" spans="1:10" ht="12.75">
      <c r="A25" s="4" t="s">
        <v>30</v>
      </c>
      <c r="B25" s="7" t="s">
        <v>31</v>
      </c>
      <c r="C25" s="22">
        <v>12526.4</v>
      </c>
      <c r="D25" s="31">
        <v>10542.276</v>
      </c>
      <c r="E25" s="31">
        <v>5919.535</v>
      </c>
      <c r="F25" s="19">
        <f>D25-E25</f>
        <v>4622.741</v>
      </c>
      <c r="G25" s="19">
        <f t="shared" si="1"/>
        <v>56.150446070658745</v>
      </c>
      <c r="H25" s="19">
        <f t="shared" si="2"/>
        <v>47.25647432622302</v>
      </c>
      <c r="I25" s="19">
        <f t="shared" si="3"/>
        <v>55.12943516798844</v>
      </c>
      <c r="J25" s="10">
        <f t="shared" si="4"/>
        <v>33.29773420932003</v>
      </c>
    </row>
    <row r="26" spans="1:10" ht="12.75" outlineLevel="1">
      <c r="A26" s="3" t="s">
        <v>32</v>
      </c>
      <c r="B26" s="6" t="s">
        <v>33</v>
      </c>
      <c r="C26" s="23">
        <v>316.3</v>
      </c>
      <c r="D26" s="32">
        <v>256.932</v>
      </c>
      <c r="E26" s="32">
        <v>256.932</v>
      </c>
      <c r="F26" s="20">
        <f t="shared" si="0"/>
        <v>0</v>
      </c>
      <c r="G26" s="20">
        <f t="shared" si="1"/>
        <v>100</v>
      </c>
      <c r="H26" s="20">
        <f t="shared" si="2"/>
        <v>81.23047739487829</v>
      </c>
      <c r="I26" s="20">
        <f t="shared" si="3"/>
        <v>1.39205520689382</v>
      </c>
      <c r="J26" s="9">
        <f t="shared" si="4"/>
        <v>1.4452576842385452</v>
      </c>
    </row>
    <row r="27" spans="1:10" ht="12.75" outlineLevel="1">
      <c r="A27" s="3" t="s">
        <v>34</v>
      </c>
      <c r="B27" s="6" t="s">
        <v>35</v>
      </c>
      <c r="C27" s="23">
        <v>11148.9</v>
      </c>
      <c r="D27" s="32">
        <v>7478.538</v>
      </c>
      <c r="E27" s="32">
        <v>2855.797</v>
      </c>
      <c r="F27" s="20">
        <f t="shared" si="0"/>
        <v>4622.741</v>
      </c>
      <c r="G27" s="20">
        <f t="shared" si="1"/>
        <v>38.18656801636898</v>
      </c>
      <c r="H27" s="20">
        <f t="shared" si="2"/>
        <v>25.615056193884598</v>
      </c>
      <c r="I27" s="20">
        <f t="shared" si="3"/>
        <v>49.06697532765889</v>
      </c>
      <c r="J27" s="9">
        <f t="shared" si="4"/>
        <v>16.06402689768259</v>
      </c>
    </row>
    <row r="28" spans="1:10" ht="12.75" outlineLevel="1">
      <c r="A28" s="3" t="s">
        <v>36</v>
      </c>
      <c r="B28" s="6" t="s">
        <v>37</v>
      </c>
      <c r="C28" s="23">
        <v>1061.2</v>
      </c>
      <c r="D28" s="32">
        <v>2806.806</v>
      </c>
      <c r="E28" s="32">
        <v>2806.806</v>
      </c>
      <c r="F28" s="20">
        <f t="shared" si="0"/>
        <v>0</v>
      </c>
      <c r="G28" s="20">
        <f t="shared" si="1"/>
        <v>100</v>
      </c>
      <c r="H28" s="20">
        <f t="shared" si="2"/>
        <v>264.49359215981906</v>
      </c>
      <c r="I28" s="20">
        <f t="shared" si="3"/>
        <v>4.670404633435731</v>
      </c>
      <c r="J28" s="9">
        <f t="shared" si="4"/>
        <v>15.788449627398899</v>
      </c>
    </row>
    <row r="29" spans="1:10" ht="12.75">
      <c r="A29" s="4" t="s">
        <v>38</v>
      </c>
      <c r="B29" s="7" t="s">
        <v>39</v>
      </c>
      <c r="C29" s="22">
        <v>75</v>
      </c>
      <c r="D29" s="31">
        <v>44.86</v>
      </c>
      <c r="E29" s="31">
        <v>44.86</v>
      </c>
      <c r="F29" s="19">
        <f t="shared" si="0"/>
        <v>0</v>
      </c>
      <c r="G29" s="19">
        <f t="shared" si="1"/>
        <v>100</v>
      </c>
      <c r="H29" s="19">
        <f t="shared" si="2"/>
        <v>59.81333333333333</v>
      </c>
      <c r="I29" s="19">
        <f t="shared" si="3"/>
        <v>0.33007948313953994</v>
      </c>
      <c r="J29" s="10">
        <f t="shared" si="4"/>
        <v>0.252340151148713</v>
      </c>
    </row>
    <row r="30" spans="1:10" ht="12.75" outlineLevel="1">
      <c r="A30" s="3" t="s">
        <v>40</v>
      </c>
      <c r="B30" s="6" t="s">
        <v>41</v>
      </c>
      <c r="C30" s="23">
        <v>75</v>
      </c>
      <c r="D30" s="32">
        <v>44.86</v>
      </c>
      <c r="E30" s="32">
        <v>44.86</v>
      </c>
      <c r="F30" s="20">
        <f t="shared" si="0"/>
        <v>0</v>
      </c>
      <c r="G30" s="20">
        <f t="shared" si="1"/>
        <v>100</v>
      </c>
      <c r="H30" s="20">
        <f t="shared" si="2"/>
        <v>59.81333333333333</v>
      </c>
      <c r="I30" s="20">
        <f t="shared" si="3"/>
        <v>0.33007948313953994</v>
      </c>
      <c r="J30" s="9">
        <f t="shared" si="4"/>
        <v>0.252340151148713</v>
      </c>
    </row>
    <row r="31" spans="1:10" ht="12.75">
      <c r="A31" s="4" t="s">
        <v>42</v>
      </c>
      <c r="B31" s="7" t="s">
        <v>43</v>
      </c>
      <c r="C31" s="22">
        <v>3571.9</v>
      </c>
      <c r="D31" s="31">
        <v>5465.661</v>
      </c>
      <c r="E31" s="31">
        <v>5250.771</v>
      </c>
      <c r="F31" s="19">
        <f t="shared" si="0"/>
        <v>214.89000000000033</v>
      </c>
      <c r="G31" s="19">
        <f t="shared" si="1"/>
        <v>96.06836208831831</v>
      </c>
      <c r="H31" s="19">
        <f t="shared" si="2"/>
        <v>147.00218371175004</v>
      </c>
      <c r="I31" s="19">
        <f t="shared" si="3"/>
        <v>15.720145411014972</v>
      </c>
      <c r="J31" s="10">
        <f t="shared" si="4"/>
        <v>29.535897186519815</v>
      </c>
    </row>
    <row r="32" spans="1:10" ht="12.75" outlineLevel="1">
      <c r="A32" s="3" t="s">
        <v>44</v>
      </c>
      <c r="B32" s="6" t="s">
        <v>45</v>
      </c>
      <c r="C32" s="28">
        <v>3571.9</v>
      </c>
      <c r="D32" s="33">
        <v>5465.661</v>
      </c>
      <c r="E32" s="33">
        <v>5250.771</v>
      </c>
      <c r="F32" s="34">
        <f t="shared" si="0"/>
        <v>214.89000000000033</v>
      </c>
      <c r="G32" s="34">
        <f t="shared" si="1"/>
        <v>96.06836208831831</v>
      </c>
      <c r="H32" s="34">
        <f t="shared" si="2"/>
        <v>147.00218371175004</v>
      </c>
      <c r="I32" s="34">
        <f t="shared" si="3"/>
        <v>15.720145411014972</v>
      </c>
      <c r="J32" s="35">
        <f t="shared" si="4"/>
        <v>29.535897186519815</v>
      </c>
    </row>
    <row r="33" spans="1:10" ht="12.75" outlineLevel="1">
      <c r="A33" s="24" t="s">
        <v>104</v>
      </c>
      <c r="B33" s="27" t="s">
        <v>105</v>
      </c>
      <c r="C33" s="30">
        <v>0</v>
      </c>
      <c r="D33" s="31">
        <v>97.912</v>
      </c>
      <c r="E33" s="31">
        <v>97.912</v>
      </c>
      <c r="F33" s="34">
        <f>D33-E33</f>
        <v>0</v>
      </c>
      <c r="G33" s="34">
        <f>E33/D33*100</f>
        <v>100</v>
      </c>
      <c r="H33" s="34" t="e">
        <f>E33/C33*100</f>
        <v>#DIV/0!</v>
      </c>
      <c r="I33" s="34">
        <f>C33/$C$38*100</f>
        <v>0</v>
      </c>
      <c r="J33" s="35">
        <f>E33/$E$38*100</f>
        <v>0.5507607864305124</v>
      </c>
    </row>
    <row r="34" spans="1:10" ht="12.75" outlineLevel="1">
      <c r="A34" s="25" t="s">
        <v>106</v>
      </c>
      <c r="B34" s="26" t="s">
        <v>107</v>
      </c>
      <c r="C34" s="29">
        <v>0</v>
      </c>
      <c r="D34" s="32">
        <v>87.912</v>
      </c>
      <c r="E34" s="32">
        <v>87.912</v>
      </c>
      <c r="F34" s="34">
        <f>D34-E34</f>
        <v>0</v>
      </c>
      <c r="G34" s="34">
        <f>E34/D34*100</f>
        <v>100</v>
      </c>
      <c r="H34" s="34" t="e">
        <f>E34/C34*100</f>
        <v>#DIV/0!</v>
      </c>
      <c r="I34" s="34">
        <f>C34/$C$38*100</f>
        <v>0</v>
      </c>
      <c r="J34" s="35">
        <f>E34/$E$38*100</f>
        <v>0.494510195447741</v>
      </c>
    </row>
    <row r="35" spans="1:10" ht="12.75" outlineLevel="1">
      <c r="A35" s="25" t="s">
        <v>108</v>
      </c>
      <c r="B35" s="26" t="s">
        <v>109</v>
      </c>
      <c r="C35" s="23">
        <v>0</v>
      </c>
      <c r="D35" s="32">
        <v>10</v>
      </c>
      <c r="E35" s="32">
        <v>10</v>
      </c>
      <c r="F35" s="34">
        <f>D35-E35</f>
        <v>0</v>
      </c>
      <c r="G35" s="34">
        <f>E35/D35*100</f>
        <v>100</v>
      </c>
      <c r="H35" s="34" t="e">
        <f>E35/C35*100</f>
        <v>#DIV/0!</v>
      </c>
      <c r="I35" s="34">
        <f>C35/$C$38*100</f>
        <v>0</v>
      </c>
      <c r="J35" s="35">
        <f>E35/$E$38*100</f>
        <v>0.05625059098277151</v>
      </c>
    </row>
    <row r="36" spans="1:10" ht="24" customHeight="1">
      <c r="A36" s="4" t="s">
        <v>46</v>
      </c>
      <c r="B36" s="7" t="s">
        <v>47</v>
      </c>
      <c r="C36" s="22">
        <v>0</v>
      </c>
      <c r="D36" s="31">
        <v>1</v>
      </c>
      <c r="E36" s="31">
        <v>0</v>
      </c>
      <c r="F36" s="19">
        <f t="shared" si="0"/>
        <v>1</v>
      </c>
      <c r="G36" s="19">
        <f t="shared" si="1"/>
        <v>0</v>
      </c>
      <c r="H36" s="19" t="e">
        <f t="shared" si="2"/>
        <v>#DIV/0!</v>
      </c>
      <c r="I36" s="19">
        <f t="shared" si="3"/>
        <v>0</v>
      </c>
      <c r="J36" s="10">
        <f t="shared" si="4"/>
        <v>0</v>
      </c>
    </row>
    <row r="37" spans="1:10" ht="21.75" customHeight="1" outlineLevel="1">
      <c r="A37" s="3" t="s">
        <v>48</v>
      </c>
      <c r="B37" s="6" t="s">
        <v>49</v>
      </c>
      <c r="C37" s="23">
        <v>0</v>
      </c>
      <c r="D37" s="32">
        <v>1</v>
      </c>
      <c r="E37" s="32">
        <v>0</v>
      </c>
      <c r="F37" s="20">
        <f t="shared" si="0"/>
        <v>1</v>
      </c>
      <c r="G37" s="20">
        <f t="shared" si="1"/>
        <v>0</v>
      </c>
      <c r="H37" s="20" t="e">
        <f t="shared" si="2"/>
        <v>#DIV/0!</v>
      </c>
      <c r="I37" s="20">
        <f t="shared" si="3"/>
        <v>0</v>
      </c>
      <c r="J37" s="9">
        <f t="shared" si="4"/>
        <v>0</v>
      </c>
    </row>
    <row r="38" spans="1:10" ht="13.5">
      <c r="A38" s="5" t="s">
        <v>0</v>
      </c>
      <c r="B38" s="8"/>
      <c r="C38" s="21">
        <f>C10+C17+C19+C22+C25+C29+C31+C36</f>
        <v>22721.800000000003</v>
      </c>
      <c r="D38" s="21">
        <f>D10+D17+D19+D22+D25+D29+D31+D36+D33</f>
        <v>22776.841</v>
      </c>
      <c r="E38" s="21">
        <f>E10+E17+E19+E22+E25+E29+E31+E36+E33</f>
        <v>17777.591</v>
      </c>
      <c r="F38" s="21">
        <f>F10+F17+F19+F22+F25+F29+F31+F36+F33</f>
        <v>4999.25</v>
      </c>
      <c r="G38" s="21">
        <f t="shared" si="1"/>
        <v>78.0511704849676</v>
      </c>
      <c r="H38" s="21">
        <f>E38/C38*100</f>
        <v>78.2402406499485</v>
      </c>
      <c r="I38" s="21">
        <f t="shared" si="3"/>
        <v>100</v>
      </c>
      <c r="J38" s="11">
        <f t="shared" si="4"/>
        <v>100</v>
      </c>
    </row>
    <row r="39" ht="42.75" customHeight="1">
      <c r="A39" s="1"/>
    </row>
    <row r="40" ht="42.75" customHeight="1">
      <c r="A40" s="1"/>
    </row>
  </sheetData>
  <sheetProtection/>
  <mergeCells count="5">
    <mergeCell ref="A7:N7"/>
    <mergeCell ref="G1:J1"/>
    <mergeCell ref="G2:J2"/>
    <mergeCell ref="A5:J5"/>
    <mergeCell ref="A6:J6"/>
  </mergeCells>
  <printOptions/>
  <pageMargins left="0.75" right="0.16" top="0.19" bottom="0.25" header="0.17" footer="0.17"/>
  <pageSetup firstPageNumber="1" useFirstPageNumber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9.140625" defaultRowHeight="12.75" customHeight="1"/>
  <cols>
    <col min="1" max="1" width="6.28125" style="0" customWidth="1"/>
    <col min="2" max="2" width="32.00390625" style="0" customWidth="1"/>
    <col min="3" max="3" width="14.00390625" style="0" customWidth="1"/>
    <col min="4" max="4" width="13.28125" style="0" customWidth="1"/>
    <col min="5" max="5" width="10.57421875" style="0" customWidth="1"/>
    <col min="6" max="6" width="10.28125" style="0" customWidth="1"/>
    <col min="7" max="7" width="13.7109375" style="0" customWidth="1"/>
    <col min="8" max="8" width="10.421875" style="0" customWidth="1"/>
  </cols>
  <sheetData>
    <row r="1" spans="6:8" ht="12.75" customHeight="1">
      <c r="F1" s="39" t="s">
        <v>84</v>
      </c>
      <c r="G1" s="39"/>
      <c r="H1" s="39"/>
    </row>
    <row r="2" spans="6:8" ht="12.75" customHeight="1">
      <c r="F2" s="39" t="s">
        <v>50</v>
      </c>
      <c r="G2" s="39"/>
      <c r="H2" s="39"/>
    </row>
    <row r="3" spans="1:12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 customHeight="1">
      <c r="A4" s="1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75">
      <c r="A5" s="40" t="s">
        <v>54</v>
      </c>
      <c r="B5" s="40"/>
      <c r="C5" s="40"/>
      <c r="D5" s="40"/>
      <c r="E5" s="40"/>
      <c r="F5" s="40"/>
      <c r="G5" s="40"/>
      <c r="H5" s="40"/>
      <c r="I5" s="15"/>
      <c r="J5" s="15"/>
      <c r="K5" s="15"/>
      <c r="L5" s="15"/>
    </row>
    <row r="6" spans="1:12" ht="12.75" customHeight="1">
      <c r="A6" s="40" t="s">
        <v>96</v>
      </c>
      <c r="B6" s="40"/>
      <c r="C6" s="40"/>
      <c r="D6" s="40"/>
      <c r="E6" s="40"/>
      <c r="F6" s="40"/>
      <c r="G6" s="40"/>
      <c r="H6" s="40"/>
      <c r="I6" s="16"/>
      <c r="J6" s="16"/>
      <c r="K6" s="15"/>
      <c r="L6" s="15"/>
    </row>
    <row r="7" spans="1:12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ht="1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12.75">
      <c r="B9" s="1"/>
      <c r="C9" s="1"/>
      <c r="D9" s="1"/>
      <c r="E9" s="1"/>
      <c r="F9" s="1"/>
      <c r="G9" s="1"/>
      <c r="H9" s="17" t="s">
        <v>1</v>
      </c>
      <c r="I9" s="1"/>
      <c r="J9" s="1"/>
      <c r="K9" s="1"/>
      <c r="L9" s="1"/>
    </row>
    <row r="10" spans="1:8" ht="31.5">
      <c r="A10" s="2" t="s">
        <v>55</v>
      </c>
      <c r="B10" s="2" t="s">
        <v>56</v>
      </c>
      <c r="C10" s="2" t="s">
        <v>93</v>
      </c>
      <c r="D10" s="2" t="s">
        <v>95</v>
      </c>
      <c r="E10" s="2" t="s">
        <v>94</v>
      </c>
      <c r="F10" s="2" t="s">
        <v>51</v>
      </c>
      <c r="G10" s="2" t="s">
        <v>52</v>
      </c>
      <c r="H10" s="2" t="s">
        <v>53</v>
      </c>
    </row>
    <row r="11" spans="1:8" ht="12.75">
      <c r="A11" s="3" t="s">
        <v>57</v>
      </c>
      <c r="B11" s="6" t="s">
        <v>58</v>
      </c>
      <c r="C11" s="23">
        <v>4211.4</v>
      </c>
      <c r="D11" s="32">
        <v>4416.197</v>
      </c>
      <c r="E11" s="32">
        <v>4296.352</v>
      </c>
      <c r="F11" s="9">
        <f>E11/D11*100</f>
        <v>97.28623972164284</v>
      </c>
      <c r="G11" s="9">
        <f>D11-E11</f>
        <v>119.84500000000025</v>
      </c>
      <c r="H11" s="9">
        <f aca="true" t="shared" si="0" ref="H11:H16">E11/$E$28*100</f>
        <v>24.167233907001233</v>
      </c>
    </row>
    <row r="12" spans="1:8" ht="12.75">
      <c r="A12" s="3" t="s">
        <v>59</v>
      </c>
      <c r="B12" s="6" t="s">
        <v>60</v>
      </c>
      <c r="C12" s="23">
        <v>75</v>
      </c>
      <c r="D12" s="32">
        <v>50.986</v>
      </c>
      <c r="E12" s="32">
        <v>46.697</v>
      </c>
      <c r="F12" s="9">
        <f aca="true" t="shared" si="1" ref="F12:F28">E12/D12*100</f>
        <v>91.58788687090575</v>
      </c>
      <c r="G12" s="9">
        <f aca="true" t="shared" si="2" ref="G12:G28">D12-E12</f>
        <v>4.288999999999994</v>
      </c>
      <c r="H12" s="9">
        <f t="shared" si="0"/>
        <v>0.26267338471224816</v>
      </c>
    </row>
    <row r="13" spans="1:8" ht="12.75">
      <c r="A13" s="3" t="s">
        <v>61</v>
      </c>
      <c r="B13" s="6" t="s">
        <v>62</v>
      </c>
      <c r="C13" s="23">
        <v>1189.7</v>
      </c>
      <c r="D13" s="32">
        <v>1462.837</v>
      </c>
      <c r="E13" s="32">
        <v>1382.869</v>
      </c>
      <c r="F13" s="9">
        <f t="shared" si="1"/>
        <v>94.53336222696035</v>
      </c>
      <c r="G13" s="9">
        <f t="shared" si="2"/>
        <v>79.96800000000007</v>
      </c>
      <c r="H13" s="9">
        <f t="shared" si="0"/>
        <v>7.778719850175425</v>
      </c>
    </row>
    <row r="14" spans="1:8" ht="12.75">
      <c r="A14" s="3" t="s">
        <v>63</v>
      </c>
      <c r="B14" s="6" t="s">
        <v>64</v>
      </c>
      <c r="C14" s="23">
        <v>105.5</v>
      </c>
      <c r="D14" s="32">
        <v>108.31</v>
      </c>
      <c r="E14" s="32">
        <v>103.414</v>
      </c>
      <c r="F14" s="9">
        <f t="shared" si="1"/>
        <v>95.4796417689964</v>
      </c>
      <c r="G14" s="9">
        <f t="shared" si="2"/>
        <v>4.896000000000001</v>
      </c>
      <c r="H14" s="9">
        <f t="shared" si="0"/>
        <v>0.5817098615892333</v>
      </c>
    </row>
    <row r="15" spans="1:8" ht="12.75">
      <c r="A15" s="3" t="s">
        <v>65</v>
      </c>
      <c r="B15" s="6" t="s">
        <v>66</v>
      </c>
      <c r="C15" s="23">
        <v>30.2</v>
      </c>
      <c r="D15" s="32">
        <v>8.68</v>
      </c>
      <c r="E15" s="32">
        <v>8.68</v>
      </c>
      <c r="F15" s="9">
        <f t="shared" si="1"/>
        <v>100</v>
      </c>
      <c r="G15" s="9">
        <f t="shared" si="2"/>
        <v>0</v>
      </c>
      <c r="H15" s="9">
        <f t="shared" si="0"/>
        <v>0.04882551297304567</v>
      </c>
    </row>
    <row r="16" spans="1:8" ht="12.75">
      <c r="A16" s="3" t="s">
        <v>67</v>
      </c>
      <c r="B16" s="6" t="s">
        <v>68</v>
      </c>
      <c r="C16" s="23">
        <v>905.4</v>
      </c>
      <c r="D16" s="32">
        <v>805.842</v>
      </c>
      <c r="E16" s="32">
        <v>725.245</v>
      </c>
      <c r="F16" s="9">
        <f t="shared" si="1"/>
        <v>89.99841159929615</v>
      </c>
      <c r="G16" s="9">
        <f t="shared" si="2"/>
        <v>80.59699999999998</v>
      </c>
      <c r="H16" s="9">
        <f t="shared" si="0"/>
        <v>4.079545985730013</v>
      </c>
    </row>
    <row r="17" spans="1:8" ht="12.75">
      <c r="A17" s="3" t="s">
        <v>87</v>
      </c>
      <c r="B17" s="6" t="s">
        <v>88</v>
      </c>
      <c r="C17" s="9"/>
      <c r="D17" s="9"/>
      <c r="E17" s="9"/>
      <c r="F17" s="9"/>
      <c r="G17" s="9"/>
      <c r="H17" s="9"/>
    </row>
    <row r="18" spans="1:8" ht="12.75">
      <c r="A18" s="3" t="s">
        <v>69</v>
      </c>
      <c r="B18" s="6" t="s">
        <v>70</v>
      </c>
      <c r="C18" s="23">
        <v>7765</v>
      </c>
      <c r="D18" s="32">
        <v>5127.624</v>
      </c>
      <c r="E18" s="32">
        <v>5108.683</v>
      </c>
      <c r="F18" s="9">
        <f t="shared" si="1"/>
        <v>99.63060864057115</v>
      </c>
      <c r="G18" s="9">
        <f t="shared" si="2"/>
        <v>18.940999999999804</v>
      </c>
      <c r="H18" s="9">
        <f aca="true" t="shared" si="3" ref="H18:H28">E18/$E$28*100</f>
        <v>28.736643789363814</v>
      </c>
    </row>
    <row r="19" spans="1:8" ht="12.75">
      <c r="A19" s="3" t="s">
        <v>71</v>
      </c>
      <c r="B19" s="6" t="s">
        <v>72</v>
      </c>
      <c r="C19" s="23">
        <v>1057.9</v>
      </c>
      <c r="D19" s="32">
        <v>2089.254</v>
      </c>
      <c r="E19" s="32">
        <v>1860.078</v>
      </c>
      <c r="F19" s="9">
        <f t="shared" si="1"/>
        <v>89.03072579973522</v>
      </c>
      <c r="G19" s="9">
        <f t="shared" si="2"/>
        <v>229.17599999999993</v>
      </c>
      <c r="H19" s="9">
        <f t="shared" si="3"/>
        <v>10.463048677405167</v>
      </c>
    </row>
    <row r="20" spans="1:8" ht="12.75">
      <c r="A20" s="3" t="s">
        <v>73</v>
      </c>
      <c r="B20" s="6" t="s">
        <v>74</v>
      </c>
      <c r="C20" s="23">
        <v>0</v>
      </c>
      <c r="D20" s="32">
        <v>1</v>
      </c>
      <c r="E20" s="32">
        <v>0</v>
      </c>
      <c r="F20" s="9">
        <f t="shared" si="1"/>
        <v>0</v>
      </c>
      <c r="G20" s="9">
        <f t="shared" si="2"/>
        <v>1</v>
      </c>
      <c r="H20" s="9">
        <f t="shared" si="3"/>
        <v>0</v>
      </c>
    </row>
    <row r="21" spans="1:8" ht="25.5">
      <c r="A21" s="3" t="s">
        <v>75</v>
      </c>
      <c r="B21" s="6" t="s">
        <v>76</v>
      </c>
      <c r="C21" s="23">
        <v>299.2</v>
      </c>
      <c r="D21" s="32">
        <v>342</v>
      </c>
      <c r="E21" s="32">
        <v>342</v>
      </c>
      <c r="F21" s="9">
        <f t="shared" si="1"/>
        <v>100</v>
      </c>
      <c r="G21" s="9">
        <f t="shared" si="2"/>
        <v>0</v>
      </c>
      <c r="H21" s="9">
        <f t="shared" si="3"/>
        <v>1.9237702116107858</v>
      </c>
    </row>
    <row r="22" spans="1:8" ht="22.5">
      <c r="A22" s="25" t="s">
        <v>110</v>
      </c>
      <c r="B22" s="26" t="s">
        <v>111</v>
      </c>
      <c r="C22" s="23">
        <v>0</v>
      </c>
      <c r="D22" s="32">
        <v>10</v>
      </c>
      <c r="E22" s="32">
        <v>10</v>
      </c>
      <c r="F22" s="9"/>
      <c r="G22" s="9"/>
      <c r="H22" s="9"/>
    </row>
    <row r="23" spans="1:8" ht="33.75">
      <c r="A23" s="25" t="s">
        <v>112</v>
      </c>
      <c r="B23" s="26" t="s">
        <v>113</v>
      </c>
      <c r="C23" s="23">
        <v>0</v>
      </c>
      <c r="D23" s="32">
        <v>87.912</v>
      </c>
      <c r="E23" s="32">
        <v>87.912</v>
      </c>
      <c r="F23" s="9"/>
      <c r="G23" s="9"/>
      <c r="H23" s="9"/>
    </row>
    <row r="24" spans="1:8" ht="12.75">
      <c r="A24" s="3" t="s">
        <v>77</v>
      </c>
      <c r="B24" s="6" t="s">
        <v>78</v>
      </c>
      <c r="C24" s="23">
        <v>369.2</v>
      </c>
      <c r="D24" s="32">
        <v>131.208</v>
      </c>
      <c r="E24" s="32">
        <v>123.547</v>
      </c>
      <c r="F24" s="9">
        <f t="shared" si="1"/>
        <v>94.16117919639046</v>
      </c>
      <c r="G24" s="9">
        <f t="shared" si="2"/>
        <v>7.661000000000001</v>
      </c>
      <c r="H24" s="9">
        <f t="shared" si="3"/>
        <v>0.6949591764148472</v>
      </c>
    </row>
    <row r="25" spans="1:8" ht="12.75">
      <c r="A25" s="3" t="s">
        <v>79</v>
      </c>
      <c r="B25" s="6" t="s">
        <v>80</v>
      </c>
      <c r="C25" s="23">
        <v>6559</v>
      </c>
      <c r="D25" s="32">
        <v>7852.672</v>
      </c>
      <c r="E25" s="32">
        <v>3412.736</v>
      </c>
      <c r="F25" s="9">
        <f t="shared" si="1"/>
        <v>43.45955109292735</v>
      </c>
      <c r="G25" s="9">
        <f t="shared" si="2"/>
        <v>4439.936</v>
      </c>
      <c r="H25" s="9">
        <f t="shared" si="3"/>
        <v>19.19684168681797</v>
      </c>
    </row>
    <row r="26" spans="1:8" ht="12.75">
      <c r="A26" s="3" t="s">
        <v>81</v>
      </c>
      <c r="B26" s="6" t="s">
        <v>82</v>
      </c>
      <c r="C26" s="23">
        <v>154.3</v>
      </c>
      <c r="D26" s="32">
        <v>182.318</v>
      </c>
      <c r="E26" s="32">
        <v>169.378</v>
      </c>
      <c r="F26" s="9">
        <f t="shared" si="1"/>
        <v>92.9025109972685</v>
      </c>
      <c r="G26" s="9">
        <f t="shared" si="2"/>
        <v>12.940000000000026</v>
      </c>
      <c r="H26" s="9">
        <f t="shared" si="3"/>
        <v>0.9527612599479871</v>
      </c>
    </row>
    <row r="27" spans="1:8" ht="22.5">
      <c r="A27" s="25" t="s">
        <v>114</v>
      </c>
      <c r="B27" s="26" t="s">
        <v>115</v>
      </c>
      <c r="C27" s="36">
        <v>0</v>
      </c>
      <c r="D27" s="32">
        <v>100</v>
      </c>
      <c r="E27" s="32">
        <v>100</v>
      </c>
      <c r="F27" s="37"/>
      <c r="G27" s="37"/>
      <c r="H27" s="37"/>
    </row>
    <row r="28" spans="1:8" ht="13.5">
      <c r="A28" s="5" t="s">
        <v>0</v>
      </c>
      <c r="B28" s="8"/>
      <c r="C28" s="11">
        <f>SUM(C11:C27)</f>
        <v>22721.8</v>
      </c>
      <c r="D28" s="11">
        <f>SUM(D11:D27)</f>
        <v>22776.84</v>
      </c>
      <c r="E28" s="11">
        <f>SUM(E11:E27)</f>
        <v>17777.591</v>
      </c>
      <c r="F28" s="11">
        <f t="shared" si="1"/>
        <v>78.05117391174544</v>
      </c>
      <c r="G28" s="11">
        <f t="shared" si="2"/>
        <v>4999.249</v>
      </c>
      <c r="H28" s="11">
        <f t="shared" si="3"/>
        <v>100</v>
      </c>
    </row>
    <row r="29" ht="42.75" customHeight="1">
      <c r="A29" s="1"/>
    </row>
    <row r="30" ht="42.75" customHeight="1">
      <c r="A30" s="1"/>
    </row>
  </sheetData>
  <sheetProtection/>
  <mergeCells count="6">
    <mergeCell ref="A7:L7"/>
    <mergeCell ref="A8:L8"/>
    <mergeCell ref="F1:H1"/>
    <mergeCell ref="F2:H2"/>
    <mergeCell ref="A5:H5"/>
    <mergeCell ref="A6:H6"/>
  </mergeCells>
  <printOptions/>
  <pageMargins left="0.6" right="0.16" top="0.44" bottom="1" header="0.28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 Татьяна Г.</cp:lastModifiedBy>
  <cp:lastPrinted>2017-03-09T14:22:04Z</cp:lastPrinted>
  <dcterms:created xsi:type="dcterms:W3CDTF">2002-03-11T10:22:12Z</dcterms:created>
  <dcterms:modified xsi:type="dcterms:W3CDTF">2017-03-09T14:22:08Z</dcterms:modified>
  <cp:category/>
  <cp:version/>
  <cp:contentType/>
  <cp:contentStatus/>
</cp:coreProperties>
</file>