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840" windowWidth="16200" windowHeight="1168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<sst xmlns="http://schemas.openxmlformats.org/spreadsheetml/2006/main" count="105" uniqueCount="101">
  <si>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</si>
  <si>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</si>
  <si>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</si>
  <si>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</si>
  <si>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</si>
  <si>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</si>
  <si>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</si>
  <si>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</si>
  <si>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</si>
  <si>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</si>
  <si>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</si>
  <si>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</si>
  <si>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</si>
  <si>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</si>
  <si>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</si>
  <si>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</si>
  <si>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</si>
  <si>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</si>
  <si>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</si>
  <si>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</si>
  <si>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</si>
  <si>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</si>
  <si>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</si>
  <si>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</si>
  <si>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</si>
  <si>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</si>
  <si>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</si>
  <si>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</si>
  <si>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</si>
  <si>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</si>
  <si>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</si>
  <si>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</si>
  <si>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</si>
  <si>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</si>
  <si>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</si>
  <si>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</si>
  <si>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</si>
  <si>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</si>
  <si>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</si>
  <si>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</si>
  <si>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</si>
  <si>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</si>
  <si>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</si>
  <si>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</si>
  <si>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</si>
  <si>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</si>
  <si>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</si>
  <si>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</si>
  <si>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</si>
  <si>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</si>
  <si>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</si>
  <si>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</si>
  <si>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</si>
  <si>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</si>
  <si>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</si>
  <si>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</si>
  <si>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</si>
  <si>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</si>
  <si>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</si>
  <si>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</si>
  <si>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</si>
  <si>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</si>
  <si>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</si>
  <si>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</si>
  <si>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</si>
  <si>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</si>
  <si>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</si>
  <si>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</si>
  <si>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2 07 05020 10 0000 150
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</si>
  <si>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</si>
  <si>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</si>
  <si>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</si>
  <si>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</si>
  <si>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</si>
  <si>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</si>
  <si>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</si>
  <si>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</si>
  <si>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</si>
  <si>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</si>
  <si>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</si>
  <si>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2 07 05030 10 0000 150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</si>
  <si>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</si>
  <si>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</si>
  <si>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</si>
  <si>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</si>
  <si>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1 16 00000 00 0000 000</t>
  </si>
  <si>
    <t xml:space="preserve"> Штрафы, санкции, возмещение ущерба</t>
  </si>
  <si>
    <t xml:space="preserve"> на поддержку развития общественной инфраструктуры муниципального значения 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</si>
  <si>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</si>
  <si>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Сланцевского муниципального района Ленинградской области на 2023 год</t>
  </si>
  <si>
    <t xml:space="preserve">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</si>
  <si>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для финансирования расходов по решению вопросов местного значения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</si>
  <si>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</si>
  <si>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</si>
  <si>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</si>
  <si>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</si>
  <si>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на финансовое обеспечение демонтажа зданий аварийного жилищного фонда</t>
  </si>
  <si>
    <t xml:space="preserve"> на обеспечение переселения граждан из аварийного жилищного фонда</t>
  </si>
  <si>
    <t xml:space="preserve"> на поощрение муниципальных управленческих команд </t>
  </si>
  <si>
    <t xml:space="preserve">                                                                          от 19.12.2022г. №216</t>
  </si>
  <si>
    <t>(в редакции решения от 27.04.2023г. №235, от 13.07.2023г. №243, от 11.10.2023г. №248)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</si>
</sst>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6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0" xfId="0" applyFont="1" applyBorder="1" applyAlignment="1">
      <alignment vertical="justify" wrapText="1"/>
    </xf>
    <xf numFmtId="0" fontId="2" fillId="0" borderId="21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justify" wrapText="1"/>
    </xf>
    <xf numFmtId="173" fontId="54" fillId="0" borderId="0" xfId="0" applyNumberFormat="1" applyFont="1" applyFill="1" applyAlignment="1">
      <alignment/>
    </xf>
    <xf numFmtId="0" fontId="55" fillId="0" borderId="0" xfId="0" applyFont="1" applyAlignment="1">
      <alignment horizontal="right"/>
    </xf>
    <xf numFmtId="0" fontId="55" fillId="0" borderId="15" xfId="0" applyFont="1" applyFill="1" applyBorder="1" applyAlignment="1">
      <alignment wrapText="1"/>
    </xf>
    <xf numFmtId="0" fontId="56" fillId="0" borderId="0" xfId="0" applyFont="1" applyBorder="1" applyAlignment="1">
      <alignment wrapText="1"/>
    </xf>
    <xf numFmtId="0" fontId="56" fillId="0" borderId="22" xfId="0" applyFont="1" applyBorder="1" applyAlignment="1">
      <alignment wrapText="1"/>
    </xf>
    <xf numFmtId="0" fontId="56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9" xfId="0" applyFont="1" applyFill="1" applyBorder="1" applyAlignment="1">
      <alignment vertical="justify" wrapText="1"/>
    </xf>
    <xf numFmtId="0" fontId="0" fillId="0" borderId="23" xfId="0" applyFont="1" applyBorder="1" applyAlignment="1">
      <alignment/>
    </xf>
    <xf numFmtId="0" fontId="2" fillId="0" borderId="24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179" fontId="0" fillId="0" borderId="25" xfId="0" applyNumberFormat="1" applyFont="1" applyFill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2" fillId="0" borderId="26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179" fontId="12" fillId="0" borderId="27" xfId="0" applyNumberFormat="1" applyFont="1" applyBorder="1" applyAlignment="1">
      <alignment/>
    </xf>
    <xf numFmtId="179" fontId="2" fillId="0" borderId="26" xfId="0" applyNumberFormat="1" applyFont="1" applyBorder="1" applyAlignment="1">
      <alignment/>
    </xf>
    <xf numFmtId="179" fontId="2" fillId="0" borderId="28" xfId="0" applyNumberFormat="1" applyFont="1" applyBorder="1" applyAlignment="1">
      <alignment/>
    </xf>
    <xf numFmtId="179" fontId="1" fillId="0" borderId="25" xfId="0" applyNumberFormat="1" applyFont="1" applyFill="1" applyBorder="1" applyAlignment="1">
      <alignment/>
    </xf>
    <xf numFmtId="179" fontId="57" fillId="0" borderId="25" xfId="0" applyNumberFormat="1" applyFont="1" applyBorder="1" applyAlignment="1">
      <alignment/>
    </xf>
    <xf numFmtId="179" fontId="58" fillId="0" borderId="29" xfId="0" applyNumberFormat="1" applyFont="1" applyBorder="1" applyAlignment="1">
      <alignment/>
    </xf>
    <xf numFmtId="179" fontId="1" fillId="0" borderId="30" xfId="0" applyNumberFormat="1" applyFont="1" applyFill="1" applyBorder="1" applyAlignment="1">
      <alignment horizontal="right" wrapText="1"/>
    </xf>
    <xf numFmtId="179" fontId="2" fillId="0" borderId="27" xfId="0" applyNumberFormat="1" applyFont="1" applyFill="1" applyBorder="1" applyAlignment="1">
      <alignment/>
    </xf>
    <xf numFmtId="179" fontId="10" fillId="33" borderId="3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79" fontId="59" fillId="0" borderId="25" xfId="0" applyNumberFormat="1" applyFont="1" applyFill="1" applyBorder="1" applyAlignment="1">
      <alignment/>
    </xf>
    <xf numFmtId="0" fontId="0" fillId="0" borderId="12" xfId="0" applyFont="1" applyBorder="1" applyAlignment="1">
      <alignment horizontal="left" vertical="justify" wrapText="1"/>
    </xf>
    <xf numFmtId="0" fontId="0" fillId="0" borderId="13" xfId="0" applyFont="1" applyBorder="1" applyAlignment="1">
      <alignment vertical="justify" wrapText="1"/>
    </xf>
    <xf numFmtId="0" fontId="0" fillId="0" borderId="13" xfId="0" applyNumberFormat="1" applyFont="1" applyBorder="1" applyAlignment="1">
      <alignment vertical="justify" wrapText="1"/>
    </xf>
    <xf numFmtId="0" fontId="8" fillId="0" borderId="0" xfId="0" applyFont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173" fontId="59" fillId="0" borderId="35" xfId="0" applyNumberFormat="1" applyFont="1" applyFill="1" applyBorder="1" applyAlignment="1">
      <alignment horizontal="center" wrapText="1"/>
    </xf>
    <xf numFmtId="173" fontId="59" fillId="0" borderId="29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7" customWidth="1"/>
  </cols>
  <sheetData>
    <row r="1" ht="12.75">
      <c r="C1" s="48" t="s">
        <v>0</v>
      </c>
    </row>
    <row r="2" ht="12.75">
      <c r="C2" s="48" t="s">
        <v>1</v>
      </c>
    </row>
    <row r="3" ht="12.75">
      <c r="C3" s="48" t="s">
        <v>2</v>
      </c>
    </row>
    <row r="4" ht="12.75">
      <c r="C4" s="48" t="s">
        <v>3</v>
      </c>
    </row>
    <row r="5" ht="12.75">
      <c r="C5" s="48" t="s">
        <v>4</v>
      </c>
    </row>
    <row r="6" ht="12.75">
      <c r="C6" s="48" t="s">
        <v>5</v>
      </c>
    </row>
    <row r="7" ht="12.75">
      <c r="C7" s="48" t="s">
        <v>99</v>
      </c>
    </row>
    <row r="8" ht="12.75">
      <c r="C8" s="58" t="s">
        <v>100</v>
      </c>
    </row>
    <row r="9" ht="12.75">
      <c r="B9" s="2"/>
    </row>
    <row r="10" ht="12.75">
      <c r="B10" s="2"/>
    </row>
    <row r="11" ht="12.75">
      <c r="B11" s="2"/>
    </row>
    <row r="13" spans="1:3" ht="18">
      <c r="A13" s="77" t="s">
        <v>6</v>
      </c>
      <c r="B13" s="77"/>
      <c r="C13" s="77"/>
    </row>
    <row r="14" spans="1:3" ht="18">
      <c r="A14" s="77" t="s">
        <v>89</v>
      </c>
      <c r="B14" s="77"/>
      <c r="C14" s="77"/>
    </row>
    <row r="15" ht="15" thickBot="1">
      <c r="B15" s="3"/>
    </row>
    <row r="16" spans="1:3" s="1" customFormat="1" ht="12.75" customHeight="1">
      <c r="A16" s="78" t="s">
        <v>7</v>
      </c>
      <c r="B16" s="80" t="s">
        <v>8</v>
      </c>
      <c r="C16" s="82" t="s">
        <v>9</v>
      </c>
    </row>
    <row r="17" spans="1:3" s="1" customFormat="1" ht="13.5" thickBot="1">
      <c r="A17" s="79"/>
      <c r="B17" s="81"/>
      <c r="C17" s="83"/>
    </row>
    <row r="18" spans="1:3" ht="16.5" customHeight="1">
      <c r="A18" s="4" t="s">
        <v>10</v>
      </c>
      <c r="B18" s="5" t="s">
        <v>11</v>
      </c>
      <c r="C18" s="69">
        <f>C19+C21+C23+C25+C28+C30+C42+C39+C41+C37</f>
        <v>3457.6</v>
      </c>
    </row>
    <row r="19" spans="1:3" ht="15.75" customHeight="1">
      <c r="A19" s="6" t="s">
        <v>12</v>
      </c>
      <c r="B19" s="7" t="s">
        <v>13</v>
      </c>
      <c r="C19" s="66">
        <f>SUM(C20:C20)</f>
        <v>1145.3</v>
      </c>
    </row>
    <row r="20" spans="1:3" ht="18.75" customHeight="1">
      <c r="A20" s="8" t="s">
        <v>14</v>
      </c>
      <c r="B20" s="14" t="s">
        <v>15</v>
      </c>
      <c r="C20" s="59">
        <f>844.5+300.8</f>
        <v>1145.3</v>
      </c>
    </row>
    <row r="21" spans="1:3" ht="18.75" customHeight="1">
      <c r="A21" s="10" t="s">
        <v>16</v>
      </c>
      <c r="B21" s="11" t="s">
        <v>17</v>
      </c>
      <c r="C21" s="66">
        <f>C22</f>
        <v>482</v>
      </c>
    </row>
    <row r="22" spans="1:3" ht="24.75" customHeight="1">
      <c r="A22" s="8" t="s">
        <v>18</v>
      </c>
      <c r="B22" s="9" t="s">
        <v>19</v>
      </c>
      <c r="C22" s="59">
        <v>482</v>
      </c>
    </row>
    <row r="23" spans="1:3" ht="13.5" customHeight="1" hidden="1">
      <c r="A23" s="6" t="s">
        <v>20</v>
      </c>
      <c r="B23" s="7" t="s">
        <v>21</v>
      </c>
      <c r="C23" s="66">
        <f>SUM(C24:C24)</f>
        <v>0</v>
      </c>
    </row>
    <row r="24" spans="1:3" ht="3.75" customHeight="1" hidden="1">
      <c r="A24" s="8" t="s">
        <v>22</v>
      </c>
      <c r="B24" s="9" t="s">
        <v>23</v>
      </c>
      <c r="C24" s="59">
        <v>0</v>
      </c>
    </row>
    <row r="25" spans="1:3" ht="16.5" customHeight="1">
      <c r="A25" s="6" t="s">
        <v>24</v>
      </c>
      <c r="B25" s="7" t="s">
        <v>25</v>
      </c>
      <c r="C25" s="66">
        <f>SUM(C26:C27)</f>
        <v>929.6999999999998</v>
      </c>
    </row>
    <row r="26" spans="1:3" ht="18" customHeight="1">
      <c r="A26" s="12" t="s">
        <v>26</v>
      </c>
      <c r="B26" s="13" t="s">
        <v>27</v>
      </c>
      <c r="C26" s="59">
        <v>193.7</v>
      </c>
    </row>
    <row r="27" spans="1:3" ht="17.25" customHeight="1">
      <c r="A27" s="8" t="s">
        <v>28</v>
      </c>
      <c r="B27" s="14" t="s">
        <v>29</v>
      </c>
      <c r="C27" s="59">
        <f>1119.6-343-40.6</f>
        <v>735.9999999999999</v>
      </c>
    </row>
    <row r="28" spans="1:3" ht="17.25" customHeight="1">
      <c r="A28" s="6" t="s">
        <v>30</v>
      </c>
      <c r="B28" s="7" t="s">
        <v>31</v>
      </c>
      <c r="C28" s="66">
        <f>C29</f>
        <v>0.9999999999999999</v>
      </c>
    </row>
    <row r="29" spans="1:3" ht="28.5" customHeight="1">
      <c r="A29" s="15" t="s">
        <v>32</v>
      </c>
      <c r="B29" s="16" t="s">
        <v>33</v>
      </c>
      <c r="C29" s="59">
        <f>1.4-0.4</f>
        <v>0.9999999999999999</v>
      </c>
    </row>
    <row r="30" spans="1:3" ht="26.25" customHeight="1">
      <c r="A30" s="6" t="s">
        <v>34</v>
      </c>
      <c r="B30" s="7" t="s">
        <v>35</v>
      </c>
      <c r="C30" s="66">
        <f>C31+C35</f>
        <v>539.6</v>
      </c>
    </row>
    <row r="31" spans="1:3" ht="57" customHeight="1">
      <c r="A31" s="17" t="s">
        <v>36</v>
      </c>
      <c r="B31" s="18" t="s">
        <v>37</v>
      </c>
      <c r="C31" s="66">
        <f>C32+C34</f>
        <v>398.7</v>
      </c>
    </row>
    <row r="32" spans="1:3" ht="38.25" customHeight="1" hidden="1">
      <c r="A32" s="19" t="s">
        <v>38</v>
      </c>
      <c r="B32" s="20" t="s">
        <v>39</v>
      </c>
      <c r="C32" s="59">
        <f>813.8-813.8</f>
        <v>0</v>
      </c>
    </row>
    <row r="33" spans="1:3" ht="45.75" customHeight="1" hidden="1">
      <c r="A33" s="8" t="s">
        <v>40</v>
      </c>
      <c r="B33" s="21" t="s">
        <v>41</v>
      </c>
      <c r="C33" s="59">
        <f>577.1-577.1</f>
        <v>0</v>
      </c>
    </row>
    <row r="34" spans="1:3" ht="27.75" customHeight="1">
      <c r="A34" s="8" t="s">
        <v>42</v>
      </c>
      <c r="B34" s="76" t="s">
        <v>43</v>
      </c>
      <c r="C34" s="59">
        <f>368.7+30</f>
        <v>398.7</v>
      </c>
    </row>
    <row r="35" spans="1:3" ht="51.75" customHeight="1">
      <c r="A35" s="22" t="s">
        <v>44</v>
      </c>
      <c r="B35" s="23" t="s">
        <v>45</v>
      </c>
      <c r="C35" s="66">
        <f>C36</f>
        <v>140.9</v>
      </c>
    </row>
    <row r="36" spans="1:3" ht="52.5" customHeight="1">
      <c r="A36" s="15" t="s">
        <v>46</v>
      </c>
      <c r="B36" s="24" t="s">
        <v>47</v>
      </c>
      <c r="C36" s="59">
        <f>120.9+20</f>
        <v>140.9</v>
      </c>
    </row>
    <row r="37" spans="1:3" ht="12.75">
      <c r="A37" s="25" t="s">
        <v>92</v>
      </c>
      <c r="B37" s="72" t="s">
        <v>93</v>
      </c>
      <c r="C37" s="73">
        <f>C38</f>
        <v>18</v>
      </c>
    </row>
    <row r="38" spans="1:3" ht="12.75">
      <c r="A38" s="74" t="s">
        <v>94</v>
      </c>
      <c r="B38" s="75" t="s">
        <v>95</v>
      </c>
      <c r="C38" s="59">
        <v>18</v>
      </c>
    </row>
    <row r="39" spans="1:3" s="43" customFormat="1" ht="15.75" customHeight="1">
      <c r="A39" s="25" t="s">
        <v>72</v>
      </c>
      <c r="B39" s="26" t="s">
        <v>73</v>
      </c>
      <c r="C39" s="66">
        <f>C40</f>
        <v>325</v>
      </c>
    </row>
    <row r="40" spans="1:3" s="43" customFormat="1" ht="39.75" customHeight="1">
      <c r="A40" s="35" t="s">
        <v>74</v>
      </c>
      <c r="B40" s="46" t="s">
        <v>75</v>
      </c>
      <c r="C40" s="59">
        <v>325</v>
      </c>
    </row>
    <row r="41" spans="1:3" s="43" customFormat="1" ht="18" customHeight="1">
      <c r="A41" s="25" t="s">
        <v>85</v>
      </c>
      <c r="B41" s="26" t="s">
        <v>86</v>
      </c>
      <c r="C41" s="66">
        <f>9+8</f>
        <v>17</v>
      </c>
    </row>
    <row r="42" spans="1:3" s="43" customFormat="1" ht="16.5" customHeight="1" hidden="1">
      <c r="A42" s="41" t="s">
        <v>69</v>
      </c>
      <c r="B42" s="42" t="s">
        <v>70</v>
      </c>
      <c r="C42" s="66">
        <f>C43</f>
        <v>0</v>
      </c>
    </row>
    <row r="43" spans="1:3" s="43" customFormat="1" ht="14.25" customHeight="1" hidden="1">
      <c r="A43" s="44" t="s">
        <v>71</v>
      </c>
      <c r="B43" s="45" t="s">
        <v>70</v>
      </c>
      <c r="C43" s="59">
        <v>0</v>
      </c>
    </row>
    <row r="44" spans="1:3" ht="16.5" customHeight="1">
      <c r="A44" s="25" t="s">
        <v>48</v>
      </c>
      <c r="B44" s="26" t="s">
        <v>49</v>
      </c>
      <c r="C44" s="66">
        <f>C45+C63+C66</f>
        <v>19370</v>
      </c>
    </row>
    <row r="45" spans="1:3" ht="23.25" customHeight="1">
      <c r="A45" s="25" t="s">
        <v>50</v>
      </c>
      <c r="B45" s="26" t="s">
        <v>51</v>
      </c>
      <c r="C45" s="66">
        <f>C46+C49+C54+C57</f>
        <v>19366</v>
      </c>
    </row>
    <row r="46" spans="1:3" ht="17.25" customHeight="1">
      <c r="A46" s="35" t="s">
        <v>63</v>
      </c>
      <c r="B46" s="49" t="s">
        <v>56</v>
      </c>
      <c r="C46" s="59">
        <f>C47+C48</f>
        <v>13931.6</v>
      </c>
    </row>
    <row r="47" spans="1:3" ht="18" customHeight="1">
      <c r="A47" s="8" t="s">
        <v>52</v>
      </c>
      <c r="B47" s="53" t="s">
        <v>78</v>
      </c>
      <c r="C47" s="60">
        <v>10150.5</v>
      </c>
    </row>
    <row r="48" spans="1:3" ht="18" customHeight="1">
      <c r="A48" s="8"/>
      <c r="B48" s="53" t="s">
        <v>79</v>
      </c>
      <c r="C48" s="60">
        <v>3781.1</v>
      </c>
    </row>
    <row r="49" spans="1:3" ht="19.5" customHeight="1">
      <c r="A49" s="28" t="s">
        <v>64</v>
      </c>
      <c r="B49" s="50" t="s">
        <v>76</v>
      </c>
      <c r="C49" s="59">
        <f>SUM(C50:C53)</f>
        <v>2940.1</v>
      </c>
    </row>
    <row r="50" spans="1:3" ht="38.25" customHeight="1">
      <c r="A50" s="28" t="s">
        <v>52</v>
      </c>
      <c r="B50" s="51" t="s">
        <v>67</v>
      </c>
      <c r="C50" s="60">
        <v>1050.4</v>
      </c>
    </row>
    <row r="51" spans="1:3" ht="48.75" customHeight="1">
      <c r="A51" s="28"/>
      <c r="B51" s="52" t="s">
        <v>77</v>
      </c>
      <c r="C51" s="61">
        <v>1098.5</v>
      </c>
    </row>
    <row r="52" spans="1:3" ht="20.25" customHeight="1">
      <c r="A52" s="28"/>
      <c r="B52" s="52" t="s">
        <v>87</v>
      </c>
      <c r="C52" s="61">
        <v>60</v>
      </c>
    </row>
    <row r="53" spans="1:3" ht="48" customHeight="1">
      <c r="A53" s="28"/>
      <c r="B53" s="52" t="s">
        <v>88</v>
      </c>
      <c r="C53" s="61">
        <f>679.8+51.4</f>
        <v>731.1999999999999</v>
      </c>
    </row>
    <row r="54" spans="1:3" ht="18.75" customHeight="1">
      <c r="A54" s="28" t="s">
        <v>65</v>
      </c>
      <c r="B54" s="29" t="s">
        <v>57</v>
      </c>
      <c r="C54" s="62">
        <f>SUM(C55:C56)</f>
        <v>165.2</v>
      </c>
    </row>
    <row r="55" spans="1:3" ht="27" customHeight="1">
      <c r="A55" s="28" t="s">
        <v>52</v>
      </c>
      <c r="B55" s="29" t="s">
        <v>55</v>
      </c>
      <c r="C55" s="61">
        <f>1+2.5</f>
        <v>3.5</v>
      </c>
    </row>
    <row r="56" spans="1:3" ht="14.25" customHeight="1">
      <c r="A56" s="8"/>
      <c r="B56" s="29" t="s">
        <v>54</v>
      </c>
      <c r="C56" s="61">
        <f>154.1+7.6</f>
        <v>161.7</v>
      </c>
    </row>
    <row r="57" spans="1:3" ht="20.25" customHeight="1">
      <c r="A57" s="28" t="s">
        <v>66</v>
      </c>
      <c r="B57" s="27" t="s">
        <v>53</v>
      </c>
      <c r="C57" s="62">
        <f>SUM(C58:C62)</f>
        <v>2329.1000000000004</v>
      </c>
    </row>
    <row r="58" spans="1:3" ht="27.75" customHeight="1">
      <c r="A58" s="30" t="s">
        <v>52</v>
      </c>
      <c r="B58" s="34" t="s">
        <v>90</v>
      </c>
      <c r="C58" s="70">
        <f>679.8+51.4</f>
        <v>731.1999999999999</v>
      </c>
    </row>
    <row r="59" spans="1:3" ht="16.5" customHeight="1">
      <c r="A59" s="30"/>
      <c r="B59" s="34" t="s">
        <v>91</v>
      </c>
      <c r="C59" s="70">
        <v>46.2</v>
      </c>
    </row>
    <row r="60" spans="1:3" ht="16.5" customHeight="1">
      <c r="A60" s="30"/>
      <c r="B60" s="34" t="s">
        <v>97</v>
      </c>
      <c r="C60" s="70">
        <v>950</v>
      </c>
    </row>
    <row r="61" spans="1:3" ht="15.75" customHeight="1">
      <c r="A61" s="30"/>
      <c r="B61" s="34" t="s">
        <v>98</v>
      </c>
      <c r="C61" s="70">
        <v>87.2</v>
      </c>
    </row>
    <row r="62" spans="1:3" ht="15.75" customHeight="1">
      <c r="A62" s="30"/>
      <c r="B62" s="34" t="s">
        <v>96</v>
      </c>
      <c r="C62" s="70">
        <v>514.5</v>
      </c>
    </row>
    <row r="63" spans="1:3" ht="15" customHeight="1">
      <c r="A63" s="17" t="s">
        <v>59</v>
      </c>
      <c r="B63" s="36" t="s">
        <v>60</v>
      </c>
      <c r="C63" s="63">
        <f>SUM(C64:C65)</f>
        <v>4</v>
      </c>
    </row>
    <row r="64" spans="1:3" ht="24" customHeight="1" thickBot="1">
      <c r="A64" s="39" t="s">
        <v>68</v>
      </c>
      <c r="B64" s="40" t="s">
        <v>61</v>
      </c>
      <c r="C64" s="64">
        <v>4</v>
      </c>
    </row>
    <row r="65" spans="1:3" ht="13.5" hidden="1" thickBot="1">
      <c r="A65" s="37" t="s">
        <v>80</v>
      </c>
      <c r="B65" s="38" t="s">
        <v>62</v>
      </c>
      <c r="C65" s="65">
        <v>0</v>
      </c>
    </row>
    <row r="66" spans="1:3" ht="38.25" customHeight="1" hidden="1">
      <c r="A66" s="54" t="s">
        <v>81</v>
      </c>
      <c r="B66" s="55" t="s">
        <v>82</v>
      </c>
      <c r="C66" s="67">
        <f>SUM(C67)</f>
        <v>0</v>
      </c>
    </row>
    <row r="67" spans="1:3" ht="25.5" customHeight="1" hidden="1" thickBot="1">
      <c r="A67" s="56" t="s">
        <v>83</v>
      </c>
      <c r="B67" s="57" t="s">
        <v>84</v>
      </c>
      <c r="C67" s="68">
        <v>0</v>
      </c>
    </row>
    <row r="68" spans="1:3" s="33" customFormat="1" ht="15.75" customHeight="1" thickBot="1">
      <c r="A68" s="31" t="s">
        <v>58</v>
      </c>
      <c r="B68" s="32"/>
      <c r="C68" s="71">
        <f>C44+C18</f>
        <v>22827.6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Komp</cp:lastModifiedBy>
  <cp:lastPrinted>2022-10-28T07:36:05Z</cp:lastPrinted>
  <dcterms:created xsi:type="dcterms:W3CDTF">2005-12-20T08:48:21Z</dcterms:created>
  <dcterms:modified xsi:type="dcterms:W3CDTF">2023-10-03T05:32:37Z</dcterms:modified>
  <cp:category/>
  <cp:version/>
  <cp:contentType/>
  <cp:contentStatus/>
</cp:coreProperties>
</file>