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68" windowWidth="15120" windowHeight="7956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Лист1!$A$1:$I$191</definedName>
  </definedNames>
  <calcPr calcId="125725"/>
</workbook>
</file>

<file path=xl/calcChain.xml><?xml version="1.0" encoding="utf-8"?>
<calcChain xmlns="http://schemas.openxmlformats.org/spreadsheetml/2006/main">
  <c r="D66" i="1"/>
  <c r="F66"/>
  <c r="H66"/>
  <c r="F99"/>
  <c r="H104"/>
  <c r="H100"/>
  <c r="D52"/>
  <c r="D51"/>
  <c r="D50"/>
  <c r="H43"/>
  <c r="D39"/>
  <c r="H34"/>
  <c r="G34"/>
  <c r="F34"/>
  <c r="E173"/>
  <c r="D173"/>
  <c r="D175"/>
  <c r="H175"/>
  <c r="H174"/>
  <c r="H173"/>
  <c r="D130"/>
  <c r="D129"/>
  <c r="D128"/>
  <c r="E119"/>
  <c r="E118"/>
  <c r="E117"/>
  <c r="F119"/>
  <c r="F118"/>
  <c r="F117"/>
  <c r="G119"/>
  <c r="G118"/>
  <c r="G117"/>
  <c r="H119"/>
  <c r="H118"/>
  <c r="H117"/>
  <c r="H99"/>
  <c r="D97"/>
  <c r="D96"/>
  <c r="D95"/>
  <c r="D94"/>
  <c r="D93"/>
  <c r="D92"/>
  <c r="D35"/>
  <c r="D36"/>
  <c r="D34" l="1"/>
  <c r="F43"/>
  <c r="D105"/>
  <c r="D106"/>
  <c r="D40"/>
  <c r="H67"/>
  <c r="H65"/>
  <c r="H44"/>
  <c r="H42"/>
  <c r="H27"/>
  <c r="H26"/>
  <c r="H25"/>
  <c r="D31"/>
  <c r="D32"/>
  <c r="D33"/>
  <c r="D37"/>
  <c r="D38"/>
  <c r="D41"/>
  <c r="D64"/>
  <c r="D63"/>
  <c r="D62"/>
  <c r="F44"/>
  <c r="F42"/>
  <c r="E42"/>
  <c r="G42"/>
  <c r="E43"/>
  <c r="G43"/>
  <c r="E44"/>
  <c r="G44"/>
  <c r="F173"/>
  <c r="G173"/>
  <c r="D172"/>
  <c r="D171"/>
  <c r="D170"/>
  <c r="D169"/>
  <c r="D168"/>
  <c r="D167"/>
  <c r="D61"/>
  <c r="D60"/>
  <c r="D59"/>
  <c r="E65"/>
  <c r="F65"/>
  <c r="G65"/>
  <c r="E66"/>
  <c r="G66"/>
  <c r="G68" s="1"/>
  <c r="E67"/>
  <c r="F67"/>
  <c r="G67"/>
  <c r="D53"/>
  <c r="G27"/>
  <c r="D76"/>
  <c r="E186"/>
  <c r="F186"/>
  <c r="G186"/>
  <c r="H186"/>
  <c r="E185"/>
  <c r="F185"/>
  <c r="G185"/>
  <c r="H185"/>
  <c r="E184"/>
  <c r="E187" s="1"/>
  <c r="F184"/>
  <c r="F187" s="1"/>
  <c r="G184"/>
  <c r="G187" s="1"/>
  <c r="H184"/>
  <c r="H187" s="1"/>
  <c r="D179"/>
  <c r="D180"/>
  <c r="D181"/>
  <c r="D182"/>
  <c r="D183"/>
  <c r="D178"/>
  <c r="E175"/>
  <c r="F175"/>
  <c r="G175"/>
  <c r="E174"/>
  <c r="F174"/>
  <c r="F176" s="1"/>
  <c r="G174"/>
  <c r="D164"/>
  <c r="D165"/>
  <c r="D166"/>
  <c r="D153"/>
  <c r="D154"/>
  <c r="D155"/>
  <c r="D156"/>
  <c r="D157"/>
  <c r="D158"/>
  <c r="D159"/>
  <c r="D160"/>
  <c r="D161"/>
  <c r="D162"/>
  <c r="D163"/>
  <c r="D146"/>
  <c r="D147"/>
  <c r="D148"/>
  <c r="D149"/>
  <c r="D150"/>
  <c r="D151"/>
  <c r="D152"/>
  <c r="D136"/>
  <c r="D137"/>
  <c r="D138"/>
  <c r="D139"/>
  <c r="D140"/>
  <c r="D141"/>
  <c r="D142"/>
  <c r="D143"/>
  <c r="D144"/>
  <c r="D145"/>
  <c r="D123"/>
  <c r="D124"/>
  <c r="D125"/>
  <c r="D126"/>
  <c r="D127"/>
  <c r="D131"/>
  <c r="D132"/>
  <c r="D133"/>
  <c r="D134"/>
  <c r="D135"/>
  <c r="D122"/>
  <c r="E120"/>
  <c r="G120"/>
  <c r="D114"/>
  <c r="D115"/>
  <c r="D116"/>
  <c r="D104"/>
  <c r="D118" s="1"/>
  <c r="D107"/>
  <c r="D108"/>
  <c r="D109"/>
  <c r="D110"/>
  <c r="D111"/>
  <c r="D112"/>
  <c r="D113"/>
  <c r="D103"/>
  <c r="D117" s="1"/>
  <c r="E100"/>
  <c r="F100"/>
  <c r="G100"/>
  <c r="E99"/>
  <c r="G99"/>
  <c r="E98"/>
  <c r="F98"/>
  <c r="G98"/>
  <c r="H98"/>
  <c r="H101" s="1"/>
  <c r="D88"/>
  <c r="D89"/>
  <c r="D90"/>
  <c r="D91"/>
  <c r="D84"/>
  <c r="D85"/>
  <c r="D86"/>
  <c r="D87"/>
  <c r="D81"/>
  <c r="D82"/>
  <c r="D83"/>
  <c r="D80"/>
  <c r="D78"/>
  <c r="D77"/>
  <c r="D71"/>
  <c r="D72"/>
  <c r="D73"/>
  <c r="D74"/>
  <c r="D75"/>
  <c r="D70"/>
  <c r="D48"/>
  <c r="D49"/>
  <c r="D54"/>
  <c r="D55"/>
  <c r="D56"/>
  <c r="D57"/>
  <c r="D58"/>
  <c r="D47"/>
  <c r="D30"/>
  <c r="F27"/>
  <c r="E27"/>
  <c r="F26"/>
  <c r="G26"/>
  <c r="E26"/>
  <c r="F25"/>
  <c r="G25"/>
  <c r="G28" s="1"/>
  <c r="E25"/>
  <c r="D11"/>
  <c r="D12"/>
  <c r="D13"/>
  <c r="D14"/>
  <c r="D15"/>
  <c r="D16"/>
  <c r="D17"/>
  <c r="D18"/>
  <c r="D19"/>
  <c r="D20"/>
  <c r="D21"/>
  <c r="D22"/>
  <c r="D23"/>
  <c r="D24"/>
  <c r="D10"/>
  <c r="D174" l="1"/>
  <c r="D99"/>
  <c r="D119"/>
  <c r="F68"/>
  <c r="E28"/>
  <c r="E101"/>
  <c r="H120"/>
  <c r="D43"/>
  <c r="H28"/>
  <c r="G45"/>
  <c r="H68"/>
  <c r="G176"/>
  <c r="E68"/>
  <c r="F28"/>
  <c r="G101"/>
  <c r="E45"/>
  <c r="H176"/>
  <c r="D44"/>
  <c r="F120"/>
  <c r="F101"/>
  <c r="F45"/>
  <c r="H45"/>
  <c r="E176"/>
  <c r="D42"/>
  <c r="D67"/>
  <c r="D65"/>
  <c r="D185"/>
  <c r="H190"/>
  <c r="G190"/>
  <c r="F189"/>
  <c r="H189"/>
  <c r="E190"/>
  <c r="G189"/>
  <c r="F188"/>
  <c r="G188"/>
  <c r="D98"/>
  <c r="D100"/>
  <c r="D184"/>
  <c r="D186"/>
  <c r="F190"/>
  <c r="E188"/>
  <c r="E189"/>
  <c r="H188"/>
  <c r="D25"/>
  <c r="D27"/>
  <c r="D26"/>
  <c r="D101" l="1"/>
  <c r="G191"/>
  <c r="H191"/>
  <c r="E191"/>
  <c r="D187"/>
  <c r="D45"/>
  <c r="F191"/>
  <c r="D28"/>
  <c r="D68"/>
  <c r="D120"/>
  <c r="D176"/>
  <c r="D190"/>
  <c r="D188"/>
  <c r="D189"/>
  <c r="D191" l="1"/>
</calcChain>
</file>

<file path=xl/sharedStrings.xml><?xml version="1.0" encoding="utf-8"?>
<sst xmlns="http://schemas.openxmlformats.org/spreadsheetml/2006/main" count="154" uniqueCount="99">
  <si>
    <t>Мероприятия</t>
  </si>
  <si>
    <t>Годы реализации</t>
  </si>
  <si>
    <t>Планируемые объемы финансирования (тыс. рублей в ценах года реализации мероприятия)</t>
  </si>
  <si>
    <t>Ответственные исполнители</t>
  </si>
  <si>
    <t>Всего</t>
  </si>
  <si>
    <t>В том числе</t>
  </si>
  <si>
    <t>Федеральный бюджет</t>
  </si>
  <si>
    <t>Областной бюджет</t>
  </si>
  <si>
    <t>Бюджет района</t>
  </si>
  <si>
    <t>Местный бюджет</t>
  </si>
  <si>
    <t>1.Подпрограмма «Безопасность муниципального образования»</t>
  </si>
  <si>
    <t>Администрация Гостицкого сельского поселения</t>
  </si>
  <si>
    <t>2.Подпрограмма «Дорожное хозяйство»</t>
  </si>
  <si>
    <t>3.Подпрограмма «Жилищно-коммунальное хозяйство»</t>
  </si>
  <si>
    <t>4.Подпрограмма «Благоустройство территории»</t>
  </si>
  <si>
    <t>5.Подпрограмма «Культура, молодежная политика, физическая культура и спорт»</t>
  </si>
  <si>
    <t>6.Подпрограмма «Муниципальное управление»</t>
  </si>
  <si>
    <t>7.Подпрограмма «Землеустройство и землепользование»</t>
  </si>
  <si>
    <t>Всего по Программе</t>
  </si>
  <si>
    <t>№ п/п</t>
  </si>
  <si>
    <t>Мероприятия по укреплению пожарной безопасности</t>
  </si>
  <si>
    <t>Мероприятия по укреплению общественного порядка, противодействию терроризму и экстремизму</t>
  </si>
  <si>
    <t>Создание местной системы оповещения</t>
  </si>
  <si>
    <t>Содержание дорог общего пользования местного значения и искусственных сооружений на них</t>
  </si>
  <si>
    <t>Ремонт дорог общего пользования местного значения и искусственных сооружений на них</t>
  </si>
  <si>
    <t>Взносы на капитальный ремонт общего имущества в многоквартирном доме некоммерческой организации "Фонд капитального ремонта многоквартирных домов Ленинградской области"</t>
  </si>
  <si>
    <t>Мероприятия в области жилищного хозяйства</t>
  </si>
  <si>
    <t>Ремонт и содержание объектов газоснабжения</t>
  </si>
  <si>
    <t>Итого по подпрограмме «Дорожное хозяйство»</t>
  </si>
  <si>
    <t>Итого по подпрограмме «Безопасность муниципального образования»</t>
  </si>
  <si>
    <t>Ремонт и содержание уличного освещения</t>
  </si>
  <si>
    <t>Реализация мероприятий в рамках областного закона от 28.12.2018 N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</si>
  <si>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Реализация мероприятий в рамках областного закона от 15.01.2018 N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</si>
  <si>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Реализация приоритетного проекта "Формирование комфортной городской среды"</t>
  </si>
  <si>
    <t>Прочие мероприятия в области благоустройства</t>
  </si>
  <si>
    <t>Содержание Дома культуры</t>
  </si>
  <si>
    <t>Организация и проведение мероприятий для детей и молодежи</t>
  </si>
  <si>
    <t>Резервный фонд администрации</t>
  </si>
  <si>
    <t>Формирование, исполнение и финансовый контроль за исполнением бюджета поселения</t>
  </si>
  <si>
    <t>Осуществление внешнего муниципального финансового контроля</t>
  </si>
  <si>
    <t>Контроль в сфере жилищного хозяйства</t>
  </si>
  <si>
    <t>Обслуживание внутреннего долга</t>
  </si>
  <si>
    <t>Содержание и обслуживание объектов муниципального имущества</t>
  </si>
  <si>
    <t>Внутренний муниципальный финансовый контроль</t>
  </si>
  <si>
    <t>Осуществление первичного воинского учета</t>
  </si>
  <si>
    <t>Осуществление отдельного государственного полномочия Ленинградской области в сфере административных правоотношений</t>
  </si>
  <si>
    <t>Содержание представительных органов местного самоуправления</t>
  </si>
  <si>
    <t>Содержание исполнительных органов местного самоуправления</t>
  </si>
  <si>
    <t>Поощрение старост</t>
  </si>
  <si>
    <t>Пенсия за выслугу лет муниципальным служащим</t>
  </si>
  <si>
    <t>Проведение выборов в совет депутатов муниципального образования</t>
  </si>
  <si>
    <t>Подготовка проекта генерального плана и проекта правил землепользования и застройки муниципального образования поселения</t>
  </si>
  <si>
    <t>Выполнение работ по внесению в ЕГРН сведений о границах территориальных зон поселений</t>
  </si>
  <si>
    <t>Итого по подпрограмме «Жилищно-коммунальное хозяйство»</t>
  </si>
  <si>
    <t>Итого по подпрограмме «Благоустройство территории»</t>
  </si>
  <si>
    <t>Итого по подпрограмме «Культура, молодежная политика, физическая культура и спорт»</t>
  </si>
  <si>
    <t>Итого по подпрограммеа «Муниципальное управление»</t>
  </si>
  <si>
    <t>Итого по подпрограмме «Землеустройство и землепользование»</t>
  </si>
  <si>
    <t>Приложение 1 к Программе</t>
  </si>
  <si>
    <t>Тыс.руб.</t>
  </si>
  <si>
    <t>Создание, содержание и организация аварийно-спасательных служб и (или) аварийно-спасательных формирований</t>
  </si>
  <si>
    <t>Организации ритуальных услуг в части создания специализированной службы по вопросам похоронного дела</t>
  </si>
  <si>
    <t>Прочие мероприятия в области коммунального хозяйства</t>
  </si>
  <si>
    <t>Поощрение органов местного самоуправления муниципальных образований ЛО за достижение наилучших результатов социально-экономического развития ЛО</t>
  </si>
  <si>
    <t>Поощрение муниципальных управленчиских команд</t>
  </si>
  <si>
    <t xml:space="preserve">Ремонт внутридворовых территорий (внутри дворов многоэтажной застройки) и подъездов к внутридвороым территориям </t>
  </si>
  <si>
    <t>Ремонт и содержание объектов теплоснабжения</t>
  </si>
  <si>
    <t>Всего по подпрограмме «Безопасность муниципального образования»</t>
  </si>
  <si>
    <t>Всего по подпрограмме «Дорожное хозяйство»</t>
  </si>
  <si>
    <t>2019-2021</t>
  </si>
  <si>
    <t>Всего по подпрограмме «Жилищно-коммунальное хозяйство»</t>
  </si>
  <si>
    <t>Всего по подпрограмме «Благоустройство территории»</t>
  </si>
  <si>
    <t>Всего по подпрограмме «Культура, молодежная политика, физическая культура и спорт»</t>
  </si>
  <si>
    <t>Всего по подпрограммеа «Муниципальное управление»</t>
  </si>
  <si>
    <t>Всего по подпрограмме «Землеустройство и землепользование»</t>
  </si>
  <si>
    <t>ИТОГО ПО МУНИЦИПАЛЬНОЙ ПРОГРАММЕ</t>
  </si>
  <si>
    <t>3.1</t>
  </si>
  <si>
    <t>Ремонт подъезда к многоквартирным домам 10 и 4 в д. Гостицы</t>
  </si>
  <si>
    <t>Ремонт внутридворовых территорий (внутри дворов многоэтажной застройки) и подъездов к внутридвороым территориям, из них:</t>
  </si>
  <si>
    <t>Содержание Дома культуры, из них:</t>
  </si>
  <si>
    <t>1.2</t>
  </si>
  <si>
    <t>Приобретение кондиционера в Дом Культуры пос. Сельхозтехника</t>
  </si>
  <si>
    <t>1.1</t>
  </si>
  <si>
    <t>Приобретение оргтехники в Дом Культуры пос. Сельхозтехника</t>
  </si>
  <si>
    <t>Ремонт дорог общего пользования местного значения и искусственных сооружений на них, из них:</t>
  </si>
  <si>
    <t>2.1</t>
  </si>
  <si>
    <t>2.2</t>
  </si>
  <si>
    <t>Содержание и уборка кладбищ и захоронений</t>
  </si>
  <si>
    <r>
      <rPr>
        <b/>
        <sz val="11"/>
        <color theme="1"/>
        <rFont val="Times New Roman"/>
        <family val="1"/>
        <charset val="204"/>
      </rPr>
      <t>План мероприятий муниципальной программы 
"Развитие Гостицкого сельского поселения" на 2019-2021 годы</t>
    </r>
    <r>
      <rPr>
        <sz val="11"/>
        <color theme="1"/>
        <rFont val="Times New Roman"/>
        <family val="1"/>
        <charset val="204"/>
      </rPr>
      <t xml:space="preserve">
</t>
    </r>
  </si>
  <si>
    <t>Участие в предупреждении и ликвидации последствий чрезвычайных ситуаций</t>
  </si>
  <si>
    <t>Ремонт проезда от «Региональной дороги Псков-Гдов-Сланцы-Кингисепп к ул. Луговая»</t>
  </si>
  <si>
    <t xml:space="preserve">Ремонт внутридворовых территорий (внутри дворов многоэтажной застройки) и проездов к внутридворовым территориям 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</si>
  <si>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</si>
  <si>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Составление проекта бюджета, исполнение бюджета, осуществление контроля за его исполнением, составление отчета об исполнении бюджета поселения</t>
  </si>
  <si>
    <t>Управление муниципальным имуществом</t>
  </si>
  <si>
    <t>Ликвидация несанкционированных свалок</t>
  </si>
  <si>
    <t>Благоустройство дворовых территорий</t>
  </si>
  <si>
    <t>Обеспечение выплат стимулирующего характера работникам муниципальных учреждений культуры Ленинградской области</t>
  </si>
  <si>
    <t>Ремонт автомобильной дороги общего пользования местного значения "ул. Северная" д. Гостицы Сланцевского района Ленинградской области</t>
  </si>
</sst>
</file>

<file path=xl/styles.xml><?xml version="1.0" encoding="utf-8"?>
<styleSheet xmlns="http://schemas.openxmlformats.org/spreadsheetml/2006/main">
  <numFmts count="1">
    <numFmt numFmtId="164" formatCode="#,##0.00000"/>
  </numFmts>
  <fonts count="8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1" fillId="0" borderId="6" xfId="0" applyFont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0" xfId="0" applyFont="1"/>
    <xf numFmtId="0" fontId="1" fillId="2" borderId="0" xfId="0" applyFont="1" applyFill="1"/>
    <xf numFmtId="0" fontId="1" fillId="0" borderId="0" xfId="0" applyFont="1" applyFill="1"/>
    <xf numFmtId="0" fontId="3" fillId="0" borderId="6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6" fillId="0" borderId="0" xfId="0" applyFont="1"/>
    <xf numFmtId="0" fontId="0" fillId="0" borderId="0" xfId="0" applyFill="1"/>
    <xf numFmtId="0" fontId="1" fillId="0" borderId="1" xfId="0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164" fontId="1" fillId="0" borderId="8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164" fontId="2" fillId="0" borderId="20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wrapText="1"/>
    </xf>
    <xf numFmtId="164" fontId="1" fillId="0" borderId="3" xfId="0" applyNumberFormat="1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164" fontId="1" fillId="0" borderId="8" xfId="0" applyNumberFormat="1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164" fontId="2" fillId="0" borderId="20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8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vertical="center" wrapText="1"/>
    </xf>
    <xf numFmtId="164" fontId="2" fillId="0" borderId="18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164" fontId="5" fillId="0" borderId="18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164" fontId="1" fillId="0" borderId="8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49" fontId="3" fillId="0" borderId="18" xfId="0" applyNumberFormat="1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center" vertical="center" wrapText="1"/>
    </xf>
    <xf numFmtId="164" fontId="1" fillId="0" borderId="20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7" fillId="0" borderId="18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8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8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164" fontId="1" fillId="0" borderId="18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vertical="center" wrapText="1"/>
    </xf>
    <xf numFmtId="0" fontId="3" fillId="0" borderId="26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8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8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91"/>
  <sheetViews>
    <sheetView tabSelected="1" view="pageBreakPreview" topLeftCell="A13" zoomScale="90" zoomScaleNormal="100" zoomScaleSheetLayoutView="90" workbookViewId="0">
      <selection activeCell="C35" sqref="C35:C36"/>
    </sheetView>
  </sheetViews>
  <sheetFormatPr defaultRowHeight="15.6" customHeight="1"/>
  <cols>
    <col min="1" max="1" width="3.21875" style="4" customWidth="1"/>
    <col min="2" max="2" width="27.109375" style="4" customWidth="1"/>
    <col min="3" max="3" width="8.88671875" style="4" customWidth="1"/>
    <col min="4" max="4" width="14.21875" style="4" customWidth="1"/>
    <col min="5" max="5" width="13.33203125" style="4" customWidth="1"/>
    <col min="6" max="6" width="14.5546875" style="4" customWidth="1"/>
    <col min="7" max="7" width="12" style="4" customWidth="1"/>
    <col min="8" max="8" width="13.44140625" style="4" customWidth="1"/>
    <col min="9" max="9" width="12.77734375" style="4" customWidth="1"/>
    <col min="10" max="23" width="8.88671875" style="13"/>
    <col min="24" max="16384" width="8.88671875" style="4"/>
  </cols>
  <sheetData>
    <row r="1" spans="1:9" ht="21" customHeight="1">
      <c r="H1" s="121" t="s">
        <v>58</v>
      </c>
      <c r="I1" s="121"/>
    </row>
    <row r="2" spans="1:9" ht="25.8" customHeight="1">
      <c r="B2" s="122" t="s">
        <v>88</v>
      </c>
      <c r="C2" s="122"/>
      <c r="D2" s="122"/>
      <c r="E2" s="122"/>
      <c r="F2" s="122"/>
      <c r="G2" s="122"/>
      <c r="H2" s="122"/>
      <c r="I2" s="122"/>
    </row>
    <row r="3" spans="1:9" ht="13.8" customHeight="1">
      <c r="B3" s="122"/>
      <c r="C3" s="122"/>
      <c r="D3" s="122"/>
      <c r="E3" s="122"/>
      <c r="F3" s="122"/>
      <c r="G3" s="122"/>
      <c r="H3" s="122"/>
      <c r="I3" s="122"/>
    </row>
    <row r="4" spans="1:9" ht="13.2" customHeight="1" thickBot="1">
      <c r="A4" s="6"/>
      <c r="B4" s="6"/>
      <c r="C4" s="6"/>
      <c r="D4" s="6"/>
      <c r="E4" s="6"/>
      <c r="F4" s="6"/>
      <c r="G4" s="6"/>
      <c r="H4" s="6"/>
      <c r="I4" s="21" t="s">
        <v>59</v>
      </c>
    </row>
    <row r="5" spans="1:9" ht="23.4" customHeight="1">
      <c r="A5" s="134" t="s">
        <v>19</v>
      </c>
      <c r="B5" s="123" t="s">
        <v>0</v>
      </c>
      <c r="C5" s="123" t="s">
        <v>1</v>
      </c>
      <c r="D5" s="123" t="s">
        <v>2</v>
      </c>
      <c r="E5" s="123"/>
      <c r="F5" s="123"/>
      <c r="G5" s="123"/>
      <c r="H5" s="123"/>
      <c r="I5" s="124" t="s">
        <v>3</v>
      </c>
    </row>
    <row r="6" spans="1:9" ht="15.6" customHeight="1">
      <c r="A6" s="135"/>
      <c r="B6" s="126"/>
      <c r="C6" s="126"/>
      <c r="D6" s="126" t="s">
        <v>4</v>
      </c>
      <c r="E6" s="126" t="s">
        <v>5</v>
      </c>
      <c r="F6" s="126"/>
      <c r="G6" s="126"/>
      <c r="H6" s="126"/>
      <c r="I6" s="125"/>
    </row>
    <row r="7" spans="1:9" ht="25.8" customHeight="1">
      <c r="A7" s="135"/>
      <c r="B7" s="126"/>
      <c r="C7" s="126"/>
      <c r="D7" s="126"/>
      <c r="E7" s="22" t="s">
        <v>6</v>
      </c>
      <c r="F7" s="22" t="s">
        <v>7</v>
      </c>
      <c r="G7" s="22" t="s">
        <v>8</v>
      </c>
      <c r="H7" s="22" t="s">
        <v>9</v>
      </c>
      <c r="I7" s="125"/>
    </row>
    <row r="8" spans="1:9" ht="15.6" customHeight="1">
      <c r="A8" s="23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24">
        <v>9</v>
      </c>
    </row>
    <row r="9" spans="1:9" ht="15.6" customHeight="1" thickBot="1">
      <c r="A9" s="131" t="s">
        <v>10</v>
      </c>
      <c r="B9" s="132"/>
      <c r="C9" s="132"/>
      <c r="D9" s="132"/>
      <c r="E9" s="132"/>
      <c r="F9" s="132"/>
      <c r="G9" s="132"/>
      <c r="H9" s="132"/>
      <c r="I9" s="133"/>
    </row>
    <row r="10" spans="1:9" ht="15.6" customHeight="1">
      <c r="A10" s="90">
        <v>1</v>
      </c>
      <c r="B10" s="93" t="s">
        <v>20</v>
      </c>
      <c r="C10" s="28">
        <v>2019</v>
      </c>
      <c r="D10" s="29">
        <f t="shared" ref="D10:D27" si="0">E10+F10+G10+H10</f>
        <v>156.30000000000001</v>
      </c>
      <c r="E10" s="29">
        <v>0</v>
      </c>
      <c r="F10" s="29">
        <v>0</v>
      </c>
      <c r="G10" s="29">
        <v>40</v>
      </c>
      <c r="H10" s="29">
        <v>116.3</v>
      </c>
      <c r="I10" s="96" t="s">
        <v>11</v>
      </c>
    </row>
    <row r="11" spans="1:9" ht="15.6" customHeight="1">
      <c r="A11" s="91"/>
      <c r="B11" s="94"/>
      <c r="C11" s="26">
        <v>2020</v>
      </c>
      <c r="D11" s="27">
        <f t="shared" si="0"/>
        <v>217.67498000000001</v>
      </c>
      <c r="E11" s="27">
        <v>0</v>
      </c>
      <c r="F11" s="27">
        <v>0</v>
      </c>
      <c r="G11" s="27">
        <v>0</v>
      </c>
      <c r="H11" s="27">
        <v>217.67498000000001</v>
      </c>
      <c r="I11" s="97"/>
    </row>
    <row r="12" spans="1:9" ht="15.6" customHeight="1" thickBot="1">
      <c r="A12" s="92"/>
      <c r="B12" s="95"/>
      <c r="C12" s="30">
        <v>2021</v>
      </c>
      <c r="D12" s="31">
        <f t="shared" si="0"/>
        <v>235.7</v>
      </c>
      <c r="E12" s="31">
        <v>0</v>
      </c>
      <c r="F12" s="31">
        <v>0</v>
      </c>
      <c r="G12" s="31">
        <v>0</v>
      </c>
      <c r="H12" s="31">
        <v>235.7</v>
      </c>
      <c r="I12" s="98"/>
    </row>
    <row r="13" spans="1:9" ht="15.6" customHeight="1">
      <c r="A13" s="90">
        <v>2</v>
      </c>
      <c r="B13" s="93" t="s">
        <v>21</v>
      </c>
      <c r="C13" s="28">
        <v>2019</v>
      </c>
      <c r="D13" s="29">
        <f t="shared" si="0"/>
        <v>1</v>
      </c>
      <c r="E13" s="29">
        <v>0</v>
      </c>
      <c r="F13" s="29">
        <v>0</v>
      </c>
      <c r="G13" s="29">
        <v>0</v>
      </c>
      <c r="H13" s="29">
        <v>1</v>
      </c>
      <c r="I13" s="96" t="s">
        <v>11</v>
      </c>
    </row>
    <row r="14" spans="1:9" ht="15.6" customHeight="1">
      <c r="A14" s="91"/>
      <c r="B14" s="94"/>
      <c r="C14" s="26">
        <v>2020</v>
      </c>
      <c r="D14" s="27">
        <f t="shared" si="0"/>
        <v>10</v>
      </c>
      <c r="E14" s="27">
        <v>0</v>
      </c>
      <c r="F14" s="27">
        <v>0</v>
      </c>
      <c r="G14" s="27">
        <v>0</v>
      </c>
      <c r="H14" s="27">
        <v>10</v>
      </c>
      <c r="I14" s="97"/>
    </row>
    <row r="15" spans="1:9" ht="15.6" customHeight="1" thickBot="1">
      <c r="A15" s="92"/>
      <c r="B15" s="95"/>
      <c r="C15" s="30">
        <v>2021</v>
      </c>
      <c r="D15" s="31">
        <f t="shared" si="0"/>
        <v>1</v>
      </c>
      <c r="E15" s="31">
        <v>0</v>
      </c>
      <c r="F15" s="31">
        <v>0</v>
      </c>
      <c r="G15" s="31">
        <v>0</v>
      </c>
      <c r="H15" s="31">
        <v>1</v>
      </c>
      <c r="I15" s="98"/>
    </row>
    <row r="16" spans="1:9" ht="15.6" customHeight="1">
      <c r="A16" s="90">
        <v>3</v>
      </c>
      <c r="B16" s="93" t="s">
        <v>22</v>
      </c>
      <c r="C16" s="28">
        <v>2019</v>
      </c>
      <c r="D16" s="29">
        <f t="shared" si="0"/>
        <v>99.5</v>
      </c>
      <c r="E16" s="29">
        <v>0</v>
      </c>
      <c r="F16" s="29">
        <v>0</v>
      </c>
      <c r="G16" s="29">
        <v>99.5</v>
      </c>
      <c r="H16" s="29">
        <v>0</v>
      </c>
      <c r="I16" s="96" t="s">
        <v>11</v>
      </c>
    </row>
    <row r="17" spans="1:23" ht="15.6" customHeight="1">
      <c r="A17" s="91"/>
      <c r="B17" s="94"/>
      <c r="C17" s="26">
        <v>2020</v>
      </c>
      <c r="D17" s="27">
        <f t="shared" si="0"/>
        <v>2341.8099499999998</v>
      </c>
      <c r="E17" s="27">
        <v>0</v>
      </c>
      <c r="F17" s="27">
        <v>0</v>
      </c>
      <c r="G17" s="27">
        <v>0</v>
      </c>
      <c r="H17" s="27">
        <v>2341.8099499999998</v>
      </c>
      <c r="I17" s="97"/>
    </row>
    <row r="18" spans="1:23" ht="15.6" customHeight="1" thickBot="1">
      <c r="A18" s="92"/>
      <c r="B18" s="95"/>
      <c r="C18" s="30">
        <v>2021</v>
      </c>
      <c r="D18" s="31">
        <f t="shared" si="0"/>
        <v>2329.8000000000002</v>
      </c>
      <c r="E18" s="31">
        <v>0</v>
      </c>
      <c r="F18" s="31">
        <v>0</v>
      </c>
      <c r="G18" s="31">
        <v>0</v>
      </c>
      <c r="H18" s="31">
        <v>2329.8000000000002</v>
      </c>
      <c r="I18" s="98"/>
    </row>
    <row r="19" spans="1:23" ht="24.6" customHeight="1">
      <c r="A19" s="90">
        <v>4</v>
      </c>
      <c r="B19" s="93" t="s">
        <v>89</v>
      </c>
      <c r="C19" s="28">
        <v>2019</v>
      </c>
      <c r="D19" s="29">
        <f t="shared" si="0"/>
        <v>10</v>
      </c>
      <c r="E19" s="29">
        <v>0</v>
      </c>
      <c r="F19" s="29">
        <v>0</v>
      </c>
      <c r="G19" s="29">
        <v>0</v>
      </c>
      <c r="H19" s="29">
        <v>10</v>
      </c>
      <c r="I19" s="96" t="s">
        <v>11</v>
      </c>
    </row>
    <row r="20" spans="1:23" ht="24.6" customHeight="1">
      <c r="A20" s="91"/>
      <c r="B20" s="94"/>
      <c r="C20" s="26">
        <v>2020</v>
      </c>
      <c r="D20" s="27">
        <f t="shared" si="0"/>
        <v>10</v>
      </c>
      <c r="E20" s="27">
        <v>0</v>
      </c>
      <c r="F20" s="27">
        <v>0</v>
      </c>
      <c r="G20" s="27">
        <v>0</v>
      </c>
      <c r="H20" s="27">
        <v>10</v>
      </c>
      <c r="I20" s="97"/>
    </row>
    <row r="21" spans="1:23" ht="23.4" customHeight="1" thickBot="1">
      <c r="A21" s="92"/>
      <c r="B21" s="95"/>
      <c r="C21" s="30">
        <v>2021</v>
      </c>
      <c r="D21" s="31">
        <f t="shared" si="0"/>
        <v>10</v>
      </c>
      <c r="E21" s="31">
        <v>0</v>
      </c>
      <c r="F21" s="31">
        <v>0</v>
      </c>
      <c r="G21" s="31">
        <v>0</v>
      </c>
      <c r="H21" s="31">
        <v>10</v>
      </c>
      <c r="I21" s="98"/>
    </row>
    <row r="22" spans="1:23" ht="34.200000000000003" customHeight="1">
      <c r="A22" s="90">
        <v>5</v>
      </c>
      <c r="B22" s="93" t="s">
        <v>60</v>
      </c>
      <c r="C22" s="28">
        <v>2019</v>
      </c>
      <c r="D22" s="29">
        <f t="shared" si="0"/>
        <v>1</v>
      </c>
      <c r="E22" s="29">
        <v>0</v>
      </c>
      <c r="F22" s="29">
        <v>0</v>
      </c>
      <c r="G22" s="29">
        <v>0</v>
      </c>
      <c r="H22" s="29">
        <v>1</v>
      </c>
      <c r="I22" s="96" t="s">
        <v>11</v>
      </c>
    </row>
    <row r="23" spans="1:23" ht="34.200000000000003" customHeight="1">
      <c r="A23" s="91"/>
      <c r="B23" s="94"/>
      <c r="C23" s="26">
        <v>2020</v>
      </c>
      <c r="D23" s="27">
        <f t="shared" si="0"/>
        <v>1</v>
      </c>
      <c r="E23" s="27">
        <v>0</v>
      </c>
      <c r="F23" s="27">
        <v>0</v>
      </c>
      <c r="G23" s="27">
        <v>0</v>
      </c>
      <c r="H23" s="27">
        <v>1</v>
      </c>
      <c r="I23" s="97"/>
    </row>
    <row r="24" spans="1:23" ht="24.6" customHeight="1" thickBot="1">
      <c r="A24" s="92"/>
      <c r="B24" s="95"/>
      <c r="C24" s="30">
        <v>2021</v>
      </c>
      <c r="D24" s="31">
        <f t="shared" si="0"/>
        <v>1</v>
      </c>
      <c r="E24" s="31">
        <v>0</v>
      </c>
      <c r="F24" s="31">
        <v>0</v>
      </c>
      <c r="G24" s="31">
        <v>0</v>
      </c>
      <c r="H24" s="31">
        <v>1</v>
      </c>
      <c r="I24" s="98"/>
    </row>
    <row r="25" spans="1:23" s="6" customFormat="1" ht="15.6" customHeight="1">
      <c r="A25" s="117" t="s">
        <v>29</v>
      </c>
      <c r="B25" s="118"/>
      <c r="C25" s="32">
        <v>2019</v>
      </c>
      <c r="D25" s="33">
        <f t="shared" si="0"/>
        <v>267.8</v>
      </c>
      <c r="E25" s="33">
        <f t="shared" ref="E25:G27" si="1">E10+E13+E16+E19+E22</f>
        <v>0</v>
      </c>
      <c r="F25" s="33">
        <f t="shared" si="1"/>
        <v>0</v>
      </c>
      <c r="G25" s="33">
        <f t="shared" si="1"/>
        <v>139.5</v>
      </c>
      <c r="H25" s="33">
        <f>H10+H13+H16+H19+H22</f>
        <v>128.30000000000001</v>
      </c>
      <c r="I25" s="106"/>
    </row>
    <row r="26" spans="1:23" s="6" customFormat="1" ht="15.6" customHeight="1">
      <c r="A26" s="104"/>
      <c r="B26" s="105"/>
      <c r="C26" s="8">
        <v>2020</v>
      </c>
      <c r="D26" s="9">
        <f t="shared" si="0"/>
        <v>2580.4849299999996</v>
      </c>
      <c r="E26" s="9">
        <f t="shared" si="1"/>
        <v>0</v>
      </c>
      <c r="F26" s="9">
        <f t="shared" si="1"/>
        <v>0</v>
      </c>
      <c r="G26" s="9">
        <f t="shared" si="1"/>
        <v>0</v>
      </c>
      <c r="H26" s="9">
        <f>H11+H14+H17+H20+H23</f>
        <v>2580.4849299999996</v>
      </c>
      <c r="I26" s="106"/>
    </row>
    <row r="27" spans="1:23" s="6" customFormat="1" ht="15.6" customHeight="1">
      <c r="A27" s="104"/>
      <c r="B27" s="105"/>
      <c r="C27" s="8">
        <v>2021</v>
      </c>
      <c r="D27" s="9">
        <f t="shared" si="0"/>
        <v>2577.5</v>
      </c>
      <c r="E27" s="9">
        <f t="shared" si="1"/>
        <v>0</v>
      </c>
      <c r="F27" s="9">
        <f t="shared" si="1"/>
        <v>0</v>
      </c>
      <c r="G27" s="9">
        <f t="shared" si="1"/>
        <v>0</v>
      </c>
      <c r="H27" s="9">
        <f>H12+H15+H18+H21+H24</f>
        <v>2577.5</v>
      </c>
      <c r="I27" s="107"/>
    </row>
    <row r="28" spans="1:23" s="6" customFormat="1" ht="36" customHeight="1">
      <c r="A28" s="102" t="s">
        <v>67</v>
      </c>
      <c r="B28" s="103"/>
      <c r="C28" s="45" t="s">
        <v>69</v>
      </c>
      <c r="D28" s="46">
        <f>D25+D26+D27</f>
        <v>5425.7849299999998</v>
      </c>
      <c r="E28" s="46">
        <f t="shared" ref="E28:G28" si="2">E25+E26+E27</f>
        <v>0</v>
      </c>
      <c r="F28" s="46">
        <f t="shared" si="2"/>
        <v>0</v>
      </c>
      <c r="G28" s="46">
        <f t="shared" si="2"/>
        <v>139.5</v>
      </c>
      <c r="H28" s="46">
        <f>H25+H26+H27</f>
        <v>5286.2849299999998</v>
      </c>
      <c r="I28" s="44"/>
    </row>
    <row r="29" spans="1:23" s="6" customFormat="1" ht="15.6" customHeight="1" thickBot="1">
      <c r="A29" s="136" t="s">
        <v>12</v>
      </c>
      <c r="B29" s="137"/>
      <c r="C29" s="137"/>
      <c r="D29" s="137"/>
      <c r="E29" s="137"/>
      <c r="F29" s="137"/>
      <c r="G29" s="137"/>
      <c r="H29" s="137"/>
      <c r="I29" s="138"/>
    </row>
    <row r="30" spans="1:23" s="6" customFormat="1" ht="15.6" customHeight="1">
      <c r="A30" s="90">
        <v>1</v>
      </c>
      <c r="B30" s="93" t="s">
        <v>23</v>
      </c>
      <c r="C30" s="28">
        <v>2019</v>
      </c>
      <c r="D30" s="29">
        <f t="shared" ref="D30:D41" si="3">E30+F30+G30+H30</f>
        <v>413.21409999999997</v>
      </c>
      <c r="E30" s="29">
        <v>0</v>
      </c>
      <c r="F30" s="29">
        <v>0</v>
      </c>
      <c r="G30" s="29">
        <v>0</v>
      </c>
      <c r="H30" s="29">
        <v>413.21409999999997</v>
      </c>
      <c r="I30" s="96" t="s">
        <v>11</v>
      </c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31" spans="1:23" s="6" customFormat="1" ht="15.6" customHeight="1">
      <c r="A31" s="91"/>
      <c r="B31" s="94"/>
      <c r="C31" s="69">
        <v>2020</v>
      </c>
      <c r="D31" s="67">
        <f t="shared" si="3"/>
        <v>352.0197</v>
      </c>
      <c r="E31" s="67">
        <v>0</v>
      </c>
      <c r="F31" s="67">
        <v>0</v>
      </c>
      <c r="G31" s="67">
        <v>0</v>
      </c>
      <c r="H31" s="67">
        <v>352.0197</v>
      </c>
      <c r="I31" s="97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</row>
    <row r="32" spans="1:23" s="6" customFormat="1" ht="15.6" customHeight="1" thickBot="1">
      <c r="A32" s="92"/>
      <c r="B32" s="95"/>
      <c r="C32" s="70">
        <v>2021</v>
      </c>
      <c r="D32" s="68">
        <f t="shared" si="3"/>
        <v>164.4</v>
      </c>
      <c r="E32" s="68">
        <v>0</v>
      </c>
      <c r="F32" s="68">
        <v>0</v>
      </c>
      <c r="G32" s="68">
        <v>0</v>
      </c>
      <c r="H32" s="68">
        <v>164.4</v>
      </c>
      <c r="I32" s="98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</row>
    <row r="33" spans="1:23" s="6" customFormat="1" ht="40.799999999999997" customHeight="1">
      <c r="A33" s="79">
        <v>2</v>
      </c>
      <c r="B33" s="77" t="s">
        <v>24</v>
      </c>
      <c r="C33" s="28">
        <v>2019</v>
      </c>
      <c r="D33" s="29">
        <f t="shared" si="3"/>
        <v>117.864</v>
      </c>
      <c r="E33" s="29">
        <v>0</v>
      </c>
      <c r="F33" s="29">
        <v>108.5</v>
      </c>
      <c r="G33" s="29">
        <v>0</v>
      </c>
      <c r="H33" s="29">
        <v>9.3640000000000008</v>
      </c>
      <c r="I33" s="96" t="s">
        <v>11</v>
      </c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</row>
    <row r="34" spans="1:23" s="6" customFormat="1" ht="37.799999999999997" customHeight="1">
      <c r="A34" s="80">
        <v>2</v>
      </c>
      <c r="B34" s="53" t="s">
        <v>84</v>
      </c>
      <c r="C34" s="83">
        <v>2020</v>
      </c>
      <c r="D34" s="67">
        <f>E34+F34+G34+H34</f>
        <v>767.76</v>
      </c>
      <c r="E34" s="67">
        <v>0</v>
      </c>
      <c r="F34" s="67">
        <f>F35+F36</f>
        <v>480</v>
      </c>
      <c r="G34" s="84">
        <f t="shared" ref="G34" si="4">G35+G36</f>
        <v>0</v>
      </c>
      <c r="H34" s="84">
        <f>H35+H36+234.6</f>
        <v>287.76</v>
      </c>
      <c r="I34" s="97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</row>
    <row r="35" spans="1:23" s="6" customFormat="1" ht="80.400000000000006" customHeight="1">
      <c r="A35" s="59" t="s">
        <v>85</v>
      </c>
      <c r="B35" s="53" t="s">
        <v>98</v>
      </c>
      <c r="C35" s="101"/>
      <c r="D35" s="71">
        <f t="shared" si="3"/>
        <v>169.65119999999999</v>
      </c>
      <c r="E35" s="76">
        <v>0</v>
      </c>
      <c r="F35" s="76">
        <v>151.19999999999999</v>
      </c>
      <c r="G35" s="76">
        <v>0</v>
      </c>
      <c r="H35" s="76">
        <v>18.4512</v>
      </c>
      <c r="I35" s="97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</row>
    <row r="36" spans="1:23" s="6" customFormat="1" ht="52.8" customHeight="1">
      <c r="A36" s="59" t="s">
        <v>86</v>
      </c>
      <c r="B36" s="53" t="s">
        <v>90</v>
      </c>
      <c r="C36" s="100"/>
      <c r="D36" s="71">
        <f t="shared" si="3"/>
        <v>363.50880000000001</v>
      </c>
      <c r="E36" s="76">
        <v>0</v>
      </c>
      <c r="F36" s="76">
        <v>328.8</v>
      </c>
      <c r="G36" s="76">
        <v>0</v>
      </c>
      <c r="H36" s="76">
        <v>34.708799999999997</v>
      </c>
      <c r="I36" s="97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  <row r="37" spans="1:23" s="6" customFormat="1" ht="42" customHeight="1" thickBot="1">
      <c r="A37" s="81">
        <v>2</v>
      </c>
      <c r="B37" s="78" t="s">
        <v>24</v>
      </c>
      <c r="C37" s="70">
        <v>2021</v>
      </c>
      <c r="D37" s="68">
        <f t="shared" si="3"/>
        <v>411.7</v>
      </c>
      <c r="E37" s="68">
        <v>0</v>
      </c>
      <c r="F37" s="68">
        <v>151.19999999999999</v>
      </c>
      <c r="G37" s="68">
        <v>0</v>
      </c>
      <c r="H37" s="68">
        <v>260.5</v>
      </c>
      <c r="I37" s="98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</row>
    <row r="38" spans="1:23" s="6" customFormat="1" ht="49.8" customHeight="1">
      <c r="A38" s="62">
        <v>3</v>
      </c>
      <c r="B38" s="65" t="s">
        <v>65</v>
      </c>
      <c r="C38" s="28">
        <v>2019</v>
      </c>
      <c r="D38" s="29">
        <f t="shared" si="3"/>
        <v>0</v>
      </c>
      <c r="E38" s="29">
        <v>0</v>
      </c>
      <c r="F38" s="29">
        <v>0</v>
      </c>
      <c r="G38" s="29">
        <v>0</v>
      </c>
      <c r="H38" s="29">
        <v>0</v>
      </c>
      <c r="I38" s="96" t="s">
        <v>11</v>
      </c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</row>
    <row r="39" spans="1:23" s="6" customFormat="1" ht="63" customHeight="1">
      <c r="A39" s="63">
        <v>3</v>
      </c>
      <c r="B39" s="66" t="s">
        <v>78</v>
      </c>
      <c r="C39" s="83">
        <v>2020</v>
      </c>
      <c r="D39" s="60">
        <f>E39+F39+G39+H39</f>
        <v>400.69017000000002</v>
      </c>
      <c r="E39" s="60">
        <v>0</v>
      </c>
      <c r="F39" s="60">
        <v>379.70566000000002</v>
      </c>
      <c r="G39" s="60">
        <v>0</v>
      </c>
      <c r="H39" s="60">
        <v>20.98451</v>
      </c>
      <c r="I39" s="97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</row>
    <row r="40" spans="1:23" s="6" customFormat="1" ht="48.6" customHeight="1">
      <c r="A40" s="75" t="s">
        <v>76</v>
      </c>
      <c r="B40" s="54" t="s">
        <v>77</v>
      </c>
      <c r="C40" s="85"/>
      <c r="D40" s="60">
        <f>E40+F40+G40+H40</f>
        <v>399.69017000000002</v>
      </c>
      <c r="E40" s="61">
        <v>0</v>
      </c>
      <c r="F40" s="61">
        <v>379.70566000000002</v>
      </c>
      <c r="G40" s="61">
        <v>0</v>
      </c>
      <c r="H40" s="61">
        <v>19.98451</v>
      </c>
      <c r="I40" s="97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</row>
    <row r="41" spans="1:23" s="6" customFormat="1" ht="53.4" customHeight="1" thickBot="1">
      <c r="A41" s="64">
        <v>3</v>
      </c>
      <c r="B41" s="82" t="s">
        <v>91</v>
      </c>
      <c r="C41" s="70">
        <v>2021</v>
      </c>
      <c r="D41" s="68">
        <f t="shared" si="3"/>
        <v>27.1</v>
      </c>
      <c r="E41" s="68">
        <v>0</v>
      </c>
      <c r="F41" s="68">
        <v>0</v>
      </c>
      <c r="G41" s="68">
        <v>0</v>
      </c>
      <c r="H41" s="68">
        <v>27.1</v>
      </c>
      <c r="I41" s="98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</row>
    <row r="42" spans="1:23" s="6" customFormat="1" ht="15.6" customHeight="1">
      <c r="A42" s="127" t="s">
        <v>28</v>
      </c>
      <c r="B42" s="128"/>
      <c r="C42" s="32">
        <v>2019</v>
      </c>
      <c r="D42" s="33">
        <f>D30+D33+D38</f>
        <v>531.07809999999995</v>
      </c>
      <c r="E42" s="33">
        <f>E30+E33</f>
        <v>0</v>
      </c>
      <c r="F42" s="33">
        <f>F30+F33+F38</f>
        <v>108.5</v>
      </c>
      <c r="G42" s="33">
        <f>G30+G33</f>
        <v>0</v>
      </c>
      <c r="H42" s="33">
        <f>H30+H33+H38</f>
        <v>422.57809999999995</v>
      </c>
      <c r="I42" s="106"/>
    </row>
    <row r="43" spans="1:23" s="6" customFormat="1" ht="15.6" customHeight="1">
      <c r="A43" s="127"/>
      <c r="B43" s="128"/>
      <c r="C43" s="25">
        <v>2020</v>
      </c>
      <c r="D43" s="9">
        <f>D31+D34+D39</f>
        <v>1520.4698700000001</v>
      </c>
      <c r="E43" s="9">
        <f>E31+E34</f>
        <v>0</v>
      </c>
      <c r="F43" s="9">
        <f>F31+F34+F39</f>
        <v>859.70566000000008</v>
      </c>
      <c r="G43" s="9">
        <f>G31+G34</f>
        <v>0</v>
      </c>
      <c r="H43" s="9">
        <f>H31+H34+H39</f>
        <v>660.76421000000005</v>
      </c>
      <c r="I43" s="106"/>
    </row>
    <row r="44" spans="1:23" s="6" customFormat="1" ht="15.6" customHeight="1">
      <c r="A44" s="129"/>
      <c r="B44" s="130"/>
      <c r="C44" s="25">
        <v>2021</v>
      </c>
      <c r="D44" s="9">
        <f>D32+D37+D41</f>
        <v>603.20000000000005</v>
      </c>
      <c r="E44" s="9">
        <f>E32+E37</f>
        <v>0</v>
      </c>
      <c r="F44" s="9">
        <f>F32+F37+F41</f>
        <v>151.19999999999999</v>
      </c>
      <c r="G44" s="9">
        <f>G32+G37</f>
        <v>0</v>
      </c>
      <c r="H44" s="9">
        <f>H32+H37+H41</f>
        <v>452</v>
      </c>
      <c r="I44" s="107"/>
    </row>
    <row r="45" spans="1:23" s="6" customFormat="1" ht="28.8" customHeight="1">
      <c r="A45" s="102" t="s">
        <v>68</v>
      </c>
      <c r="B45" s="103"/>
      <c r="C45" s="45" t="s">
        <v>69</v>
      </c>
      <c r="D45" s="46">
        <f>D43+D44+D42</f>
        <v>2654.7479700000004</v>
      </c>
      <c r="E45" s="46">
        <f t="shared" ref="E45:H45" si="5">E43+E44+E42</f>
        <v>0</v>
      </c>
      <c r="F45" s="46">
        <f>F43+F44+F42</f>
        <v>1119.4056600000001</v>
      </c>
      <c r="G45" s="46">
        <f t="shared" si="5"/>
        <v>0</v>
      </c>
      <c r="H45" s="46">
        <f t="shared" si="5"/>
        <v>1535.34231</v>
      </c>
      <c r="I45" s="44"/>
    </row>
    <row r="46" spans="1:23" s="6" customFormat="1" ht="15.6" customHeight="1" thickBot="1">
      <c r="A46" s="136" t="s">
        <v>13</v>
      </c>
      <c r="B46" s="137"/>
      <c r="C46" s="137"/>
      <c r="D46" s="137"/>
      <c r="E46" s="137"/>
      <c r="F46" s="137"/>
      <c r="G46" s="137"/>
      <c r="H46" s="137"/>
      <c r="I46" s="138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</row>
    <row r="47" spans="1:23" s="6" customFormat="1" ht="24" customHeight="1">
      <c r="A47" s="90">
        <v>1</v>
      </c>
      <c r="B47" s="93" t="s">
        <v>25</v>
      </c>
      <c r="C47" s="28">
        <v>2019</v>
      </c>
      <c r="D47" s="29">
        <f t="shared" ref="D47:D58" si="6">E47+F47+G47+H47</f>
        <v>147.30000000000001</v>
      </c>
      <c r="E47" s="29">
        <v>0</v>
      </c>
      <c r="F47" s="29">
        <v>0</v>
      </c>
      <c r="G47" s="29">
        <v>70</v>
      </c>
      <c r="H47" s="29">
        <v>77.3</v>
      </c>
      <c r="I47" s="96" t="s">
        <v>11</v>
      </c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</row>
    <row r="48" spans="1:23" s="6" customFormat="1" ht="24" customHeight="1">
      <c r="A48" s="91"/>
      <c r="B48" s="94"/>
      <c r="C48" s="26">
        <v>2020</v>
      </c>
      <c r="D48" s="27">
        <f t="shared" si="6"/>
        <v>157.9</v>
      </c>
      <c r="E48" s="27">
        <v>0</v>
      </c>
      <c r="F48" s="27">
        <v>0</v>
      </c>
      <c r="G48" s="27">
        <v>0</v>
      </c>
      <c r="H48" s="27">
        <v>157.9</v>
      </c>
      <c r="I48" s="97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</row>
    <row r="49" spans="1:23" s="6" customFormat="1" ht="41.4" customHeight="1" thickBot="1">
      <c r="A49" s="92"/>
      <c r="B49" s="95"/>
      <c r="C49" s="30">
        <v>2021</v>
      </c>
      <c r="D49" s="31">
        <f t="shared" si="6"/>
        <v>157.30000000000001</v>
      </c>
      <c r="E49" s="31">
        <v>0</v>
      </c>
      <c r="F49" s="31">
        <v>0</v>
      </c>
      <c r="G49" s="31">
        <v>0</v>
      </c>
      <c r="H49" s="31">
        <v>157.30000000000001</v>
      </c>
      <c r="I49" s="98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</row>
    <row r="50" spans="1:23" s="6" customFormat="1" ht="15.6" customHeight="1">
      <c r="A50" s="90">
        <v>2</v>
      </c>
      <c r="B50" s="93" t="s">
        <v>94</v>
      </c>
      <c r="C50" s="28">
        <v>2019</v>
      </c>
      <c r="D50" s="29">
        <f>E50+F50+G50+H50</f>
        <v>0</v>
      </c>
      <c r="E50" s="29">
        <v>0</v>
      </c>
      <c r="F50" s="29">
        <v>0</v>
      </c>
      <c r="G50" s="29">
        <v>0</v>
      </c>
      <c r="H50" s="29">
        <v>0</v>
      </c>
      <c r="I50" s="96" t="s">
        <v>11</v>
      </c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</row>
    <row r="51" spans="1:23" s="6" customFormat="1" ht="15.6" customHeight="1">
      <c r="A51" s="91"/>
      <c r="B51" s="94"/>
      <c r="C51" s="86">
        <v>2020</v>
      </c>
      <c r="D51" s="88">
        <f t="shared" ref="D51:D52" si="7">E51+F51+G51+H51</f>
        <v>26.7</v>
      </c>
      <c r="E51" s="88">
        <v>0</v>
      </c>
      <c r="F51" s="88">
        <v>0</v>
      </c>
      <c r="G51" s="88">
        <v>0</v>
      </c>
      <c r="H51" s="88">
        <v>26.7</v>
      </c>
      <c r="I51" s="97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</row>
    <row r="52" spans="1:23" s="6" customFormat="1" ht="15.6" customHeight="1" thickBot="1">
      <c r="A52" s="92"/>
      <c r="B52" s="95"/>
      <c r="C52" s="87">
        <v>2021</v>
      </c>
      <c r="D52" s="89">
        <f t="shared" si="7"/>
        <v>0</v>
      </c>
      <c r="E52" s="89">
        <v>0</v>
      </c>
      <c r="F52" s="89">
        <v>0</v>
      </c>
      <c r="G52" s="89">
        <v>0</v>
      </c>
      <c r="H52" s="89">
        <v>0</v>
      </c>
      <c r="I52" s="98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</row>
    <row r="53" spans="1:23" s="6" customFormat="1" ht="15.6" customHeight="1">
      <c r="A53" s="90">
        <v>3</v>
      </c>
      <c r="B53" s="93" t="s">
        <v>26</v>
      </c>
      <c r="C53" s="28">
        <v>2019</v>
      </c>
      <c r="D53" s="29">
        <f>E53+F53+G53+H53</f>
        <v>596.79999999999995</v>
      </c>
      <c r="E53" s="29">
        <v>0</v>
      </c>
      <c r="F53" s="29">
        <v>0</v>
      </c>
      <c r="G53" s="29">
        <v>252.9</v>
      </c>
      <c r="H53" s="29">
        <v>343.9</v>
      </c>
      <c r="I53" s="96" t="s">
        <v>11</v>
      </c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</row>
    <row r="54" spans="1:23" s="6" customFormat="1" ht="15.6" customHeight="1">
      <c r="A54" s="91"/>
      <c r="B54" s="94"/>
      <c r="C54" s="26">
        <v>2020</v>
      </c>
      <c r="D54" s="27">
        <f t="shared" si="6"/>
        <v>74.5</v>
      </c>
      <c r="E54" s="27">
        <v>0</v>
      </c>
      <c r="F54" s="27">
        <v>0</v>
      </c>
      <c r="G54" s="27">
        <v>0</v>
      </c>
      <c r="H54" s="27">
        <v>74.5</v>
      </c>
      <c r="I54" s="97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</row>
    <row r="55" spans="1:23" s="6" customFormat="1" ht="15.6" customHeight="1" thickBot="1">
      <c r="A55" s="92"/>
      <c r="B55" s="95"/>
      <c r="C55" s="30">
        <v>2021</v>
      </c>
      <c r="D55" s="31">
        <f t="shared" si="6"/>
        <v>76</v>
      </c>
      <c r="E55" s="31">
        <v>0</v>
      </c>
      <c r="F55" s="31">
        <v>0</v>
      </c>
      <c r="G55" s="31">
        <v>0</v>
      </c>
      <c r="H55" s="31">
        <v>76</v>
      </c>
      <c r="I55" s="98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</row>
    <row r="56" spans="1:23" s="6" customFormat="1" ht="15.6" customHeight="1">
      <c r="A56" s="90">
        <v>4</v>
      </c>
      <c r="B56" s="93" t="s">
        <v>27</v>
      </c>
      <c r="C56" s="28">
        <v>2019</v>
      </c>
      <c r="D56" s="29">
        <f t="shared" si="6"/>
        <v>87</v>
      </c>
      <c r="E56" s="29">
        <v>0</v>
      </c>
      <c r="F56" s="29">
        <v>0</v>
      </c>
      <c r="G56" s="29">
        <v>0</v>
      </c>
      <c r="H56" s="29">
        <v>87</v>
      </c>
      <c r="I56" s="96" t="s">
        <v>11</v>
      </c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</row>
    <row r="57" spans="1:23" s="6" customFormat="1" ht="15.6" customHeight="1">
      <c r="A57" s="91"/>
      <c r="B57" s="94"/>
      <c r="C57" s="26">
        <v>2020</v>
      </c>
      <c r="D57" s="27">
        <f t="shared" si="6"/>
        <v>68.844449999999995</v>
      </c>
      <c r="E57" s="27">
        <v>0</v>
      </c>
      <c r="F57" s="27">
        <v>0</v>
      </c>
      <c r="G57" s="27">
        <v>68.844449999999995</v>
      </c>
      <c r="H57" s="27">
        <v>0</v>
      </c>
      <c r="I57" s="97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</row>
    <row r="58" spans="1:23" s="6" customFormat="1" ht="15.6" customHeight="1" thickBot="1">
      <c r="A58" s="92"/>
      <c r="B58" s="95"/>
      <c r="C58" s="30">
        <v>2021</v>
      </c>
      <c r="D58" s="31">
        <f t="shared" si="6"/>
        <v>46</v>
      </c>
      <c r="E58" s="31">
        <v>0</v>
      </c>
      <c r="F58" s="31">
        <v>0</v>
      </c>
      <c r="G58" s="31">
        <v>0</v>
      </c>
      <c r="H58" s="31">
        <v>46</v>
      </c>
      <c r="I58" s="98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</row>
    <row r="59" spans="1:23" s="6" customFormat="1" ht="15.6" customHeight="1">
      <c r="A59" s="90">
        <v>5</v>
      </c>
      <c r="B59" s="93" t="s">
        <v>62</v>
      </c>
      <c r="C59" s="28">
        <v>2019</v>
      </c>
      <c r="D59" s="29">
        <f t="shared" ref="D59:D61" si="8">E59+F59+G59+H59</f>
        <v>70.3</v>
      </c>
      <c r="E59" s="29">
        <v>0</v>
      </c>
      <c r="F59" s="29">
        <v>0</v>
      </c>
      <c r="G59" s="29">
        <v>0</v>
      </c>
      <c r="H59" s="29">
        <v>70.3</v>
      </c>
      <c r="I59" s="96" t="s">
        <v>11</v>
      </c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</row>
    <row r="60" spans="1:23" s="6" customFormat="1" ht="15.6" customHeight="1">
      <c r="A60" s="91"/>
      <c r="B60" s="94"/>
      <c r="C60" s="26">
        <v>2020</v>
      </c>
      <c r="D60" s="27">
        <f t="shared" si="8"/>
        <v>192.55199999999999</v>
      </c>
      <c r="E60" s="27">
        <v>0</v>
      </c>
      <c r="F60" s="27">
        <v>0</v>
      </c>
      <c r="G60" s="27">
        <v>0</v>
      </c>
      <c r="H60" s="27">
        <v>192.55199999999999</v>
      </c>
      <c r="I60" s="97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</row>
    <row r="61" spans="1:23" s="6" customFormat="1" ht="15.6" customHeight="1" thickBot="1">
      <c r="A61" s="92"/>
      <c r="B61" s="95"/>
      <c r="C61" s="30">
        <v>2021</v>
      </c>
      <c r="D61" s="31">
        <f t="shared" si="8"/>
        <v>0</v>
      </c>
      <c r="E61" s="31">
        <v>0</v>
      </c>
      <c r="F61" s="31">
        <v>0</v>
      </c>
      <c r="G61" s="31">
        <v>0</v>
      </c>
      <c r="H61" s="31">
        <v>0</v>
      </c>
      <c r="I61" s="98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</row>
    <row r="62" spans="1:23" s="6" customFormat="1" ht="15.6" customHeight="1">
      <c r="A62" s="90">
        <v>6</v>
      </c>
      <c r="B62" s="93" t="s">
        <v>66</v>
      </c>
      <c r="C62" s="28">
        <v>2019</v>
      </c>
      <c r="D62" s="29">
        <f t="shared" ref="D62:D64" si="9">E62+F62+G62+H62</f>
        <v>0</v>
      </c>
      <c r="E62" s="29">
        <v>0</v>
      </c>
      <c r="F62" s="29">
        <v>0</v>
      </c>
      <c r="G62" s="29">
        <v>0</v>
      </c>
      <c r="H62" s="29">
        <v>0</v>
      </c>
      <c r="I62" s="96" t="s">
        <v>11</v>
      </c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</row>
    <row r="63" spans="1:23" s="6" customFormat="1" ht="15.6" customHeight="1">
      <c r="A63" s="91"/>
      <c r="B63" s="94"/>
      <c r="C63" s="40">
        <v>2020</v>
      </c>
      <c r="D63" s="42">
        <f t="shared" si="9"/>
        <v>2456.14</v>
      </c>
      <c r="E63" s="42">
        <v>0</v>
      </c>
      <c r="F63" s="42">
        <v>2284.21</v>
      </c>
      <c r="G63" s="42">
        <v>0</v>
      </c>
      <c r="H63" s="42">
        <v>171.93</v>
      </c>
      <c r="I63" s="97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</row>
    <row r="64" spans="1:23" s="6" customFormat="1" ht="15.6" customHeight="1" thickBot="1">
      <c r="A64" s="92"/>
      <c r="B64" s="95"/>
      <c r="C64" s="41">
        <v>2021</v>
      </c>
      <c r="D64" s="43">
        <f t="shared" si="9"/>
        <v>122.5</v>
      </c>
      <c r="E64" s="43">
        <v>0</v>
      </c>
      <c r="F64" s="43">
        <v>0</v>
      </c>
      <c r="G64" s="43">
        <v>0</v>
      </c>
      <c r="H64" s="43">
        <v>122.5</v>
      </c>
      <c r="I64" s="98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</row>
    <row r="65" spans="1:23" s="6" customFormat="1" ht="15.6" customHeight="1">
      <c r="A65" s="127" t="s">
        <v>53</v>
      </c>
      <c r="B65" s="128"/>
      <c r="C65" s="32">
        <v>2019</v>
      </c>
      <c r="D65" s="33">
        <f>D47+D53++D59+D56</f>
        <v>901.39999999999986</v>
      </c>
      <c r="E65" s="33">
        <f>E47+E53+E56</f>
        <v>0</v>
      </c>
      <c r="F65" s="33">
        <f>F47+F53+F56</f>
        <v>0</v>
      </c>
      <c r="G65" s="33">
        <f>G47+G53+G56</f>
        <v>322.89999999999998</v>
      </c>
      <c r="H65" s="33">
        <f>H47+H53+H56+H59+H62</f>
        <v>578.5</v>
      </c>
      <c r="I65" s="106"/>
    </row>
    <row r="66" spans="1:23" s="6" customFormat="1" ht="15.6" customHeight="1">
      <c r="A66" s="127"/>
      <c r="B66" s="128"/>
      <c r="C66" s="25">
        <v>2020</v>
      </c>
      <c r="D66" s="9">
        <f>D48+D54+D57+D60+D63+D51</f>
        <v>2976.63645</v>
      </c>
      <c r="E66" s="9">
        <f>E48+E54+E57</f>
        <v>0</v>
      </c>
      <c r="F66" s="9">
        <f>F48+F54+F57+F63</f>
        <v>2284.21</v>
      </c>
      <c r="G66" s="9">
        <f>G48+G54+G57</f>
        <v>68.844449999999995</v>
      </c>
      <c r="H66" s="9">
        <f>H48+H54+H57+H60+H63+H51</f>
        <v>623.58200000000011</v>
      </c>
      <c r="I66" s="106"/>
    </row>
    <row r="67" spans="1:23" s="6" customFormat="1" ht="15.6" customHeight="1">
      <c r="A67" s="129"/>
      <c r="B67" s="130"/>
      <c r="C67" s="25">
        <v>2021</v>
      </c>
      <c r="D67" s="9">
        <f>D49+D55+D58+D61+D64</f>
        <v>401.8</v>
      </c>
      <c r="E67" s="9">
        <f>E49+E55+E58</f>
        <v>0</v>
      </c>
      <c r="F67" s="9">
        <f>F49+F55+F58</f>
        <v>0</v>
      </c>
      <c r="G67" s="9">
        <f>G49+G55+G58</f>
        <v>0</v>
      </c>
      <c r="H67" s="9">
        <f>H49+H55+H58+H61+H64</f>
        <v>401.8</v>
      </c>
      <c r="I67" s="107"/>
    </row>
    <row r="68" spans="1:23" s="6" customFormat="1" ht="30.6" customHeight="1">
      <c r="A68" s="102" t="s">
        <v>70</v>
      </c>
      <c r="B68" s="103"/>
      <c r="C68" s="45" t="s">
        <v>69</v>
      </c>
      <c r="D68" s="46">
        <f>D65+D66+D67</f>
        <v>4279.8364499999998</v>
      </c>
      <c r="E68" s="46">
        <f t="shared" ref="E68:H68" si="10">E65+E66+E67</f>
        <v>0</v>
      </c>
      <c r="F68" s="46">
        <f t="shared" si="10"/>
        <v>2284.21</v>
      </c>
      <c r="G68" s="46">
        <f t="shared" si="10"/>
        <v>391.74444999999997</v>
      </c>
      <c r="H68" s="46">
        <f t="shared" si="10"/>
        <v>1603.8820000000001</v>
      </c>
      <c r="I68" s="44"/>
    </row>
    <row r="69" spans="1:23" s="6" customFormat="1" ht="15.6" customHeight="1" thickBot="1">
      <c r="A69" s="136" t="s">
        <v>14</v>
      </c>
      <c r="B69" s="137"/>
      <c r="C69" s="137"/>
      <c r="D69" s="137"/>
      <c r="E69" s="137"/>
      <c r="F69" s="137"/>
      <c r="G69" s="137"/>
      <c r="H69" s="137"/>
      <c r="I69" s="138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</row>
    <row r="70" spans="1:23" s="6" customFormat="1" ht="15.6" customHeight="1">
      <c r="A70" s="90">
        <v>1</v>
      </c>
      <c r="B70" s="93" t="s">
        <v>30</v>
      </c>
      <c r="C70" s="28">
        <v>2019</v>
      </c>
      <c r="D70" s="29">
        <f t="shared" ref="D70:D78" si="11">E70+F70+G70+H70</f>
        <v>355.6</v>
      </c>
      <c r="E70" s="29">
        <v>0</v>
      </c>
      <c r="F70" s="29">
        <v>0</v>
      </c>
      <c r="G70" s="29">
        <v>108.3</v>
      </c>
      <c r="H70" s="29">
        <v>247.3</v>
      </c>
      <c r="I70" s="96" t="s">
        <v>11</v>
      </c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</row>
    <row r="71" spans="1:23" s="6" customFormat="1" ht="15.6" customHeight="1">
      <c r="A71" s="91"/>
      <c r="B71" s="94"/>
      <c r="C71" s="26">
        <v>2020</v>
      </c>
      <c r="D71" s="27">
        <f t="shared" si="11"/>
        <v>404.5</v>
      </c>
      <c r="E71" s="27">
        <v>0</v>
      </c>
      <c r="F71" s="27">
        <v>0</v>
      </c>
      <c r="G71" s="27">
        <v>0</v>
      </c>
      <c r="H71" s="27">
        <v>404.5</v>
      </c>
      <c r="I71" s="97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</row>
    <row r="72" spans="1:23" s="6" customFormat="1" ht="15.6" customHeight="1" thickBot="1">
      <c r="A72" s="92"/>
      <c r="B72" s="95"/>
      <c r="C72" s="30">
        <v>2021</v>
      </c>
      <c r="D72" s="31">
        <f t="shared" si="11"/>
        <v>404.7</v>
      </c>
      <c r="E72" s="31">
        <v>0</v>
      </c>
      <c r="F72" s="31">
        <v>0</v>
      </c>
      <c r="G72" s="31">
        <v>0</v>
      </c>
      <c r="H72" s="31">
        <v>404.7</v>
      </c>
      <c r="I72" s="98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</row>
    <row r="73" spans="1:23" s="6" customFormat="1" ht="15.6" customHeight="1">
      <c r="A73" s="90">
        <v>2</v>
      </c>
      <c r="B73" s="93" t="s">
        <v>95</v>
      </c>
      <c r="C73" s="28">
        <v>2019</v>
      </c>
      <c r="D73" s="29">
        <f t="shared" si="11"/>
        <v>0</v>
      </c>
      <c r="E73" s="29">
        <v>0</v>
      </c>
      <c r="F73" s="29">
        <v>0</v>
      </c>
      <c r="G73" s="29">
        <v>0</v>
      </c>
      <c r="H73" s="29">
        <v>0</v>
      </c>
      <c r="I73" s="96" t="s">
        <v>11</v>
      </c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</row>
    <row r="74" spans="1:23" s="6" customFormat="1" ht="15.6" customHeight="1">
      <c r="A74" s="91"/>
      <c r="B74" s="94"/>
      <c r="C74" s="26">
        <v>2020</v>
      </c>
      <c r="D74" s="27">
        <f t="shared" si="11"/>
        <v>18.27364</v>
      </c>
      <c r="E74" s="27">
        <v>0</v>
      </c>
      <c r="F74" s="27">
        <v>0</v>
      </c>
      <c r="G74" s="27">
        <v>0</v>
      </c>
      <c r="H74" s="27">
        <v>18.27364</v>
      </c>
      <c r="I74" s="97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</row>
    <row r="75" spans="1:23" s="6" customFormat="1" ht="15.6" customHeight="1" thickBot="1">
      <c r="A75" s="92"/>
      <c r="B75" s="95"/>
      <c r="C75" s="30">
        <v>2021</v>
      </c>
      <c r="D75" s="31">
        <f t="shared" si="11"/>
        <v>0</v>
      </c>
      <c r="E75" s="31">
        <v>0</v>
      </c>
      <c r="F75" s="31">
        <v>0</v>
      </c>
      <c r="G75" s="31">
        <v>0</v>
      </c>
      <c r="H75" s="31">
        <v>0</v>
      </c>
      <c r="I75" s="98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</row>
    <row r="76" spans="1:23" s="6" customFormat="1" ht="36.6" customHeight="1">
      <c r="A76" s="90">
        <v>3</v>
      </c>
      <c r="B76" s="93" t="s">
        <v>31</v>
      </c>
      <c r="C76" s="28">
        <v>2019</v>
      </c>
      <c r="D76" s="29">
        <f t="shared" si="11"/>
        <v>1161.3895</v>
      </c>
      <c r="E76" s="29">
        <v>0</v>
      </c>
      <c r="F76" s="29">
        <v>1098.48</v>
      </c>
      <c r="G76" s="29">
        <v>0</v>
      </c>
      <c r="H76" s="29">
        <v>62.909500000000001</v>
      </c>
      <c r="I76" s="96" t="s">
        <v>11</v>
      </c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</row>
    <row r="77" spans="1:23" s="6" customFormat="1" ht="36.6" customHeight="1">
      <c r="A77" s="91"/>
      <c r="B77" s="94"/>
      <c r="C77" s="26">
        <v>2020</v>
      </c>
      <c r="D77" s="27">
        <f t="shared" si="11"/>
        <v>1197.895</v>
      </c>
      <c r="E77" s="27">
        <v>0</v>
      </c>
      <c r="F77" s="27">
        <v>1129</v>
      </c>
      <c r="G77" s="27">
        <v>0</v>
      </c>
      <c r="H77" s="27">
        <v>68.894999999999996</v>
      </c>
      <c r="I77" s="97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</row>
    <row r="78" spans="1:23" s="6" customFormat="1" ht="20.399999999999999" customHeight="1">
      <c r="A78" s="91"/>
      <c r="B78" s="94"/>
      <c r="C78" s="108">
        <v>2021</v>
      </c>
      <c r="D78" s="119">
        <f t="shared" si="11"/>
        <v>59.8</v>
      </c>
      <c r="E78" s="119">
        <v>0</v>
      </c>
      <c r="F78" s="119">
        <v>0</v>
      </c>
      <c r="G78" s="119">
        <v>0</v>
      </c>
      <c r="H78" s="119">
        <v>59.8</v>
      </c>
      <c r="I78" s="97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</row>
    <row r="79" spans="1:23" s="6" customFormat="1" ht="42" customHeight="1" thickBot="1">
      <c r="A79" s="92"/>
      <c r="B79" s="95"/>
      <c r="C79" s="109"/>
      <c r="D79" s="120"/>
      <c r="E79" s="120"/>
      <c r="F79" s="120"/>
      <c r="G79" s="120"/>
      <c r="H79" s="120"/>
      <c r="I79" s="98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</row>
    <row r="80" spans="1:23" s="6" customFormat="1" ht="33.6" customHeight="1">
      <c r="A80" s="90">
        <v>4</v>
      </c>
      <c r="B80" s="93" t="s">
        <v>32</v>
      </c>
      <c r="C80" s="28">
        <v>2019</v>
      </c>
      <c r="D80" s="29">
        <f t="shared" ref="D80:D91" si="12">E80+F80+G80+H80</f>
        <v>1100</v>
      </c>
      <c r="E80" s="29">
        <v>0</v>
      </c>
      <c r="F80" s="29">
        <v>1028.8</v>
      </c>
      <c r="G80" s="29">
        <v>0</v>
      </c>
      <c r="H80" s="29">
        <v>71.2</v>
      </c>
      <c r="I80" s="96" t="s">
        <v>11</v>
      </c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</row>
    <row r="81" spans="1:23" s="6" customFormat="1" ht="33.6" customHeight="1">
      <c r="A81" s="91"/>
      <c r="B81" s="94"/>
      <c r="C81" s="26">
        <v>2020</v>
      </c>
      <c r="D81" s="27">
        <f t="shared" si="12"/>
        <v>1140.4000000000001</v>
      </c>
      <c r="E81" s="27">
        <v>0</v>
      </c>
      <c r="F81" s="27">
        <v>1068.3800000000001</v>
      </c>
      <c r="G81" s="27">
        <v>0</v>
      </c>
      <c r="H81" s="27">
        <v>72.02</v>
      </c>
      <c r="I81" s="97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</row>
    <row r="82" spans="1:23" s="6" customFormat="1" ht="54" customHeight="1" thickBot="1">
      <c r="A82" s="92"/>
      <c r="B82" s="95"/>
      <c r="C82" s="30">
        <v>2021</v>
      </c>
      <c r="D82" s="31">
        <f t="shared" si="12"/>
        <v>56.9</v>
      </c>
      <c r="E82" s="31">
        <v>0</v>
      </c>
      <c r="F82" s="31">
        <v>0</v>
      </c>
      <c r="G82" s="31">
        <v>0</v>
      </c>
      <c r="H82" s="31">
        <v>56.9</v>
      </c>
      <c r="I82" s="98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</row>
    <row r="83" spans="1:23" s="6" customFormat="1" ht="15.6" customHeight="1">
      <c r="A83" s="90">
        <v>5</v>
      </c>
      <c r="B83" s="93" t="s">
        <v>33</v>
      </c>
      <c r="C83" s="28">
        <v>2019</v>
      </c>
      <c r="D83" s="29">
        <f t="shared" si="12"/>
        <v>5712.2</v>
      </c>
      <c r="E83" s="29">
        <v>1936</v>
      </c>
      <c r="F83" s="29">
        <v>3564</v>
      </c>
      <c r="G83" s="29">
        <v>0</v>
      </c>
      <c r="H83" s="29">
        <v>212.2</v>
      </c>
      <c r="I83" s="96" t="s">
        <v>11</v>
      </c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</row>
    <row r="84" spans="1:23" s="6" customFormat="1" ht="15.6" customHeight="1">
      <c r="A84" s="91"/>
      <c r="B84" s="94"/>
      <c r="C84" s="26">
        <v>2020</v>
      </c>
      <c r="D84" s="27">
        <f t="shared" si="12"/>
        <v>0</v>
      </c>
      <c r="E84" s="27">
        <v>0</v>
      </c>
      <c r="F84" s="27">
        <v>0</v>
      </c>
      <c r="G84" s="27">
        <v>0</v>
      </c>
      <c r="H84" s="27">
        <v>0</v>
      </c>
      <c r="I84" s="97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</row>
    <row r="85" spans="1:23" s="6" customFormat="1" ht="15.6" customHeight="1" thickBot="1">
      <c r="A85" s="92"/>
      <c r="B85" s="95"/>
      <c r="C85" s="30">
        <v>2021</v>
      </c>
      <c r="D85" s="31">
        <f t="shared" si="12"/>
        <v>209.2</v>
      </c>
      <c r="E85" s="31">
        <v>0</v>
      </c>
      <c r="F85" s="31">
        <v>0</v>
      </c>
      <c r="G85" s="31">
        <v>0</v>
      </c>
      <c r="H85" s="31">
        <v>209.2</v>
      </c>
      <c r="I85" s="98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</row>
    <row r="86" spans="1:23" s="6" customFormat="1" ht="33.6" customHeight="1">
      <c r="A86" s="90">
        <v>6</v>
      </c>
      <c r="B86" s="93" t="s">
        <v>61</v>
      </c>
      <c r="C86" s="28">
        <v>2019</v>
      </c>
      <c r="D86" s="29">
        <f t="shared" si="12"/>
        <v>12</v>
      </c>
      <c r="E86" s="29">
        <v>0</v>
      </c>
      <c r="F86" s="29">
        <v>0</v>
      </c>
      <c r="G86" s="29">
        <v>0</v>
      </c>
      <c r="H86" s="29">
        <v>12</v>
      </c>
      <c r="I86" s="96" t="s">
        <v>11</v>
      </c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</row>
    <row r="87" spans="1:23" s="6" customFormat="1" ht="33.6" customHeight="1">
      <c r="A87" s="91"/>
      <c r="B87" s="94"/>
      <c r="C87" s="26">
        <v>2020</v>
      </c>
      <c r="D87" s="27">
        <f t="shared" si="12"/>
        <v>12</v>
      </c>
      <c r="E87" s="27">
        <v>0</v>
      </c>
      <c r="F87" s="27">
        <v>0</v>
      </c>
      <c r="G87" s="27">
        <v>0</v>
      </c>
      <c r="H87" s="27">
        <v>12</v>
      </c>
      <c r="I87" s="97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</row>
    <row r="88" spans="1:23" s="6" customFormat="1" ht="33.6" customHeight="1" thickBot="1">
      <c r="A88" s="92"/>
      <c r="B88" s="95"/>
      <c r="C88" s="30">
        <v>2021</v>
      </c>
      <c r="D88" s="31">
        <f t="shared" si="12"/>
        <v>12</v>
      </c>
      <c r="E88" s="31">
        <v>0</v>
      </c>
      <c r="F88" s="31">
        <v>0</v>
      </c>
      <c r="G88" s="31">
        <v>0</v>
      </c>
      <c r="H88" s="31">
        <v>12</v>
      </c>
      <c r="I88" s="98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</row>
    <row r="89" spans="1:23" s="6" customFormat="1" ht="16.8" customHeight="1">
      <c r="A89" s="90">
        <v>7</v>
      </c>
      <c r="B89" s="93" t="s">
        <v>34</v>
      </c>
      <c r="C89" s="28">
        <v>2019</v>
      </c>
      <c r="D89" s="29">
        <f t="shared" si="12"/>
        <v>550.05682000000002</v>
      </c>
      <c r="E89" s="29">
        <v>0</v>
      </c>
      <c r="F89" s="29">
        <v>0</v>
      </c>
      <c r="G89" s="29">
        <v>243.75682</v>
      </c>
      <c r="H89" s="29">
        <v>306.3</v>
      </c>
      <c r="I89" s="96" t="s">
        <v>11</v>
      </c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</row>
    <row r="90" spans="1:23" s="6" customFormat="1" ht="15.6" customHeight="1">
      <c r="A90" s="91"/>
      <c r="B90" s="94"/>
      <c r="C90" s="26">
        <v>2020</v>
      </c>
      <c r="D90" s="27">
        <f t="shared" si="12"/>
        <v>585.30000000000007</v>
      </c>
      <c r="E90" s="27">
        <v>0</v>
      </c>
      <c r="F90" s="27">
        <v>0</v>
      </c>
      <c r="G90" s="88">
        <v>63.90493</v>
      </c>
      <c r="H90" s="27">
        <v>521.39507000000003</v>
      </c>
      <c r="I90" s="97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</row>
    <row r="91" spans="1:23" s="6" customFormat="1" ht="19.2" customHeight="1" thickBot="1">
      <c r="A91" s="92"/>
      <c r="B91" s="95"/>
      <c r="C91" s="30">
        <v>2021</v>
      </c>
      <c r="D91" s="31">
        <f t="shared" si="12"/>
        <v>396.4</v>
      </c>
      <c r="E91" s="31">
        <v>0</v>
      </c>
      <c r="F91" s="31">
        <v>0</v>
      </c>
      <c r="G91" s="31">
        <v>0</v>
      </c>
      <c r="H91" s="31">
        <v>396.4</v>
      </c>
      <c r="I91" s="98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</row>
    <row r="92" spans="1:23" s="6" customFormat="1" ht="16.8" customHeight="1">
      <c r="A92" s="90">
        <v>8</v>
      </c>
      <c r="B92" s="93" t="s">
        <v>87</v>
      </c>
      <c r="C92" s="28">
        <v>2019</v>
      </c>
      <c r="D92" s="29">
        <f t="shared" ref="D92:D94" si="13">E92+F92+G92+H92</f>
        <v>0</v>
      </c>
      <c r="E92" s="29">
        <v>0</v>
      </c>
      <c r="F92" s="29">
        <v>0</v>
      </c>
      <c r="G92" s="29">
        <v>0</v>
      </c>
      <c r="H92" s="29">
        <v>0</v>
      </c>
      <c r="I92" s="96" t="s">
        <v>11</v>
      </c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</row>
    <row r="93" spans="1:23" s="6" customFormat="1" ht="15.6" customHeight="1">
      <c r="A93" s="91"/>
      <c r="B93" s="94"/>
      <c r="C93" s="73">
        <v>2020</v>
      </c>
      <c r="D93" s="71">
        <f t="shared" si="13"/>
        <v>298.39999999999998</v>
      </c>
      <c r="E93" s="71">
        <v>0</v>
      </c>
      <c r="F93" s="71">
        <v>0</v>
      </c>
      <c r="G93" s="71">
        <v>0</v>
      </c>
      <c r="H93" s="71">
        <v>298.39999999999998</v>
      </c>
      <c r="I93" s="97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</row>
    <row r="94" spans="1:23" s="6" customFormat="1" ht="19.2" customHeight="1" thickBot="1">
      <c r="A94" s="92"/>
      <c r="B94" s="95"/>
      <c r="C94" s="74">
        <v>2021</v>
      </c>
      <c r="D94" s="72">
        <f t="shared" si="13"/>
        <v>0</v>
      </c>
      <c r="E94" s="72">
        <v>0</v>
      </c>
      <c r="F94" s="72">
        <v>0</v>
      </c>
      <c r="G94" s="72">
        <v>0</v>
      </c>
      <c r="H94" s="72">
        <v>0</v>
      </c>
      <c r="I94" s="98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</row>
    <row r="95" spans="1:23" s="6" customFormat="1" ht="16.8" customHeight="1">
      <c r="A95" s="90">
        <v>9</v>
      </c>
      <c r="B95" s="93" t="s">
        <v>96</v>
      </c>
      <c r="C95" s="28">
        <v>2019</v>
      </c>
      <c r="D95" s="29">
        <f t="shared" ref="D95:D97" si="14">E95+F95+G95+H95</f>
        <v>0</v>
      </c>
      <c r="E95" s="29">
        <v>0</v>
      </c>
      <c r="F95" s="29">
        <v>0</v>
      </c>
      <c r="G95" s="29">
        <v>0</v>
      </c>
      <c r="H95" s="29">
        <v>0</v>
      </c>
      <c r="I95" s="96" t="s">
        <v>11</v>
      </c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</row>
    <row r="96" spans="1:23" s="6" customFormat="1" ht="15.6" customHeight="1">
      <c r="A96" s="91"/>
      <c r="B96" s="94"/>
      <c r="C96" s="73">
        <v>2020</v>
      </c>
      <c r="D96" s="71">
        <f t="shared" si="14"/>
        <v>7074</v>
      </c>
      <c r="E96" s="71">
        <v>0</v>
      </c>
      <c r="F96" s="71">
        <v>6510</v>
      </c>
      <c r="G96" s="71">
        <v>0</v>
      </c>
      <c r="H96" s="71">
        <v>564</v>
      </c>
      <c r="I96" s="97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</row>
    <row r="97" spans="1:23" s="6" customFormat="1" ht="19.2" customHeight="1" thickBot="1">
      <c r="A97" s="92"/>
      <c r="B97" s="95"/>
      <c r="C97" s="74">
        <v>2021</v>
      </c>
      <c r="D97" s="72">
        <f t="shared" si="14"/>
        <v>0</v>
      </c>
      <c r="E97" s="72">
        <v>0</v>
      </c>
      <c r="F97" s="72">
        <v>0</v>
      </c>
      <c r="G97" s="72">
        <v>0</v>
      </c>
      <c r="H97" s="72">
        <v>0</v>
      </c>
      <c r="I97" s="98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</row>
    <row r="98" spans="1:23" s="6" customFormat="1" ht="15.6" customHeight="1">
      <c r="A98" s="117" t="s">
        <v>54</v>
      </c>
      <c r="B98" s="118"/>
      <c r="C98" s="32">
        <v>2019</v>
      </c>
      <c r="D98" s="33">
        <f t="shared" ref="D98:H100" si="15">D70+D73+D76+D80+D83+D86+D89</f>
        <v>8891.2463200000002</v>
      </c>
      <c r="E98" s="33">
        <f t="shared" si="15"/>
        <v>1936</v>
      </c>
      <c r="F98" s="33">
        <f t="shared" si="15"/>
        <v>5691.28</v>
      </c>
      <c r="G98" s="33">
        <f t="shared" si="15"/>
        <v>352.05682000000002</v>
      </c>
      <c r="H98" s="33">
        <f t="shared" si="15"/>
        <v>911.90949999999998</v>
      </c>
      <c r="I98" s="106"/>
    </row>
    <row r="99" spans="1:23" s="6" customFormat="1" ht="15.6" customHeight="1">
      <c r="A99" s="104"/>
      <c r="B99" s="105"/>
      <c r="C99" s="8">
        <v>2020</v>
      </c>
      <c r="D99" s="9">
        <f>D71+D74+D77+D81+D84+D87+D90+D93+D96</f>
        <v>10730.76864</v>
      </c>
      <c r="E99" s="9">
        <f t="shared" si="15"/>
        <v>0</v>
      </c>
      <c r="F99" s="9">
        <f>F71+F74+F77+F81+F84+F87+F90+F93+F96</f>
        <v>8707.380000000001</v>
      </c>
      <c r="G99" s="9">
        <f t="shared" si="15"/>
        <v>63.90493</v>
      </c>
      <c r="H99" s="9">
        <f>H71+H74+H77+H81+H84+H87+H90+H93+H96</f>
        <v>1959.48371</v>
      </c>
      <c r="I99" s="106"/>
    </row>
    <row r="100" spans="1:23" s="6" customFormat="1" ht="15.6" customHeight="1">
      <c r="A100" s="104"/>
      <c r="B100" s="105"/>
      <c r="C100" s="8">
        <v>2021</v>
      </c>
      <c r="D100" s="9">
        <f t="shared" si="15"/>
        <v>1139</v>
      </c>
      <c r="E100" s="9">
        <f t="shared" si="15"/>
        <v>0</v>
      </c>
      <c r="F100" s="9">
        <f t="shared" si="15"/>
        <v>0</v>
      </c>
      <c r="G100" s="9">
        <f t="shared" si="15"/>
        <v>0</v>
      </c>
      <c r="H100" s="9">
        <f>H72+H75+H78+H82+H85+H88+H91</f>
        <v>1139</v>
      </c>
      <c r="I100" s="107"/>
    </row>
    <row r="101" spans="1:23" s="6" customFormat="1" ht="28.8" customHeight="1">
      <c r="A101" s="102" t="s">
        <v>71</v>
      </c>
      <c r="B101" s="103"/>
      <c r="C101" s="45" t="s">
        <v>69</v>
      </c>
      <c r="D101" s="46">
        <f>D98+D99+D100</f>
        <v>20761.01496</v>
      </c>
      <c r="E101" s="46">
        <f t="shared" ref="E101:H101" si="16">E98+E99+E100</f>
        <v>1936</v>
      </c>
      <c r="F101" s="46">
        <f t="shared" si="16"/>
        <v>14398.66</v>
      </c>
      <c r="G101" s="46">
        <f t="shared" si="16"/>
        <v>415.96174999999999</v>
      </c>
      <c r="H101" s="46">
        <f t="shared" si="16"/>
        <v>4010.3932100000002</v>
      </c>
      <c r="I101" s="44"/>
    </row>
    <row r="102" spans="1:23" s="6" customFormat="1" ht="15.6" customHeight="1" thickBot="1">
      <c r="A102" s="136" t="s">
        <v>15</v>
      </c>
      <c r="B102" s="137"/>
      <c r="C102" s="137"/>
      <c r="D102" s="137"/>
      <c r="E102" s="137"/>
      <c r="F102" s="137"/>
      <c r="G102" s="137"/>
      <c r="H102" s="137"/>
      <c r="I102" s="138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</row>
    <row r="103" spans="1:23" s="6" customFormat="1" ht="25.2" customHeight="1">
      <c r="A103" s="53">
        <v>1</v>
      </c>
      <c r="B103" s="57" t="s">
        <v>35</v>
      </c>
      <c r="C103" s="28">
        <v>2019</v>
      </c>
      <c r="D103" s="29">
        <f t="shared" ref="D103:D116" si="17">E103+F103+G103+H103</f>
        <v>3691.8197599999999</v>
      </c>
      <c r="E103" s="29">
        <v>0</v>
      </c>
      <c r="F103" s="29">
        <v>1110.0999999999999</v>
      </c>
      <c r="G103" s="29">
        <v>710.1</v>
      </c>
      <c r="H103" s="29">
        <v>1871.61976</v>
      </c>
      <c r="I103" s="96" t="s">
        <v>11</v>
      </c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</row>
    <row r="104" spans="1:23" s="6" customFormat="1" ht="24.6" customHeight="1">
      <c r="A104" s="53">
        <v>1</v>
      </c>
      <c r="B104" s="53" t="s">
        <v>79</v>
      </c>
      <c r="C104" s="86">
        <v>2020</v>
      </c>
      <c r="D104" s="60">
        <f t="shared" si="17"/>
        <v>2339.1583000000001</v>
      </c>
      <c r="E104" s="60">
        <v>0</v>
      </c>
      <c r="F104" s="60">
        <v>120.29434000000001</v>
      </c>
      <c r="G104" s="60">
        <v>0</v>
      </c>
      <c r="H104" s="60">
        <f>2212.53267+H105+H106</f>
        <v>2218.8639600000001</v>
      </c>
      <c r="I104" s="97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</row>
    <row r="105" spans="1:23" s="6" customFormat="1" ht="25.8" customHeight="1">
      <c r="A105" s="59" t="s">
        <v>82</v>
      </c>
      <c r="B105" s="53" t="s">
        <v>81</v>
      </c>
      <c r="C105" s="99"/>
      <c r="D105" s="60">
        <f t="shared" si="17"/>
        <v>49.652439999999999</v>
      </c>
      <c r="E105" s="61">
        <v>0</v>
      </c>
      <c r="F105" s="61">
        <v>47.169809999999998</v>
      </c>
      <c r="G105" s="61">
        <v>0</v>
      </c>
      <c r="H105" s="61">
        <v>2.4826299999999999</v>
      </c>
      <c r="I105" s="97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</row>
    <row r="106" spans="1:23" s="6" customFormat="1" ht="27" customHeight="1">
      <c r="A106" s="59" t="s">
        <v>80</v>
      </c>
      <c r="B106" s="53" t="s">
        <v>83</v>
      </c>
      <c r="C106" s="100"/>
      <c r="D106" s="60">
        <f t="shared" si="17"/>
        <v>76.973189999999988</v>
      </c>
      <c r="E106" s="61">
        <v>0</v>
      </c>
      <c r="F106" s="61">
        <v>73.124529999999993</v>
      </c>
      <c r="G106" s="61">
        <v>0</v>
      </c>
      <c r="H106" s="61">
        <v>3.8486600000000002</v>
      </c>
      <c r="I106" s="97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</row>
    <row r="107" spans="1:23" s="6" customFormat="1" ht="24" customHeight="1" thickBot="1">
      <c r="A107" s="53">
        <v>1</v>
      </c>
      <c r="B107" s="58" t="s">
        <v>35</v>
      </c>
      <c r="C107" s="52">
        <v>2021</v>
      </c>
      <c r="D107" s="51">
        <f t="shared" si="17"/>
        <v>2184.6</v>
      </c>
      <c r="E107" s="51">
        <v>0</v>
      </c>
      <c r="F107" s="51">
        <v>0</v>
      </c>
      <c r="G107" s="51">
        <v>0</v>
      </c>
      <c r="H107" s="51">
        <v>2184.6</v>
      </c>
      <c r="I107" s="98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</row>
    <row r="108" spans="1:23" s="6" customFormat="1" ht="17.399999999999999" customHeight="1">
      <c r="A108" s="140">
        <v>2</v>
      </c>
      <c r="B108" s="139" t="s">
        <v>97</v>
      </c>
      <c r="C108" s="55">
        <v>2019</v>
      </c>
      <c r="D108" s="56">
        <f t="shared" si="17"/>
        <v>0</v>
      </c>
      <c r="E108" s="56">
        <v>0</v>
      </c>
      <c r="F108" s="56">
        <v>0</v>
      </c>
      <c r="G108" s="56">
        <v>0</v>
      </c>
      <c r="H108" s="56">
        <v>0</v>
      </c>
      <c r="I108" s="97" t="s">
        <v>11</v>
      </c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</row>
    <row r="109" spans="1:23" s="6" customFormat="1" ht="25.8" customHeight="1">
      <c r="A109" s="91"/>
      <c r="B109" s="94"/>
      <c r="C109" s="26">
        <v>2020</v>
      </c>
      <c r="D109" s="27">
        <f t="shared" si="17"/>
        <v>1164.4000000000001</v>
      </c>
      <c r="E109" s="27">
        <v>0</v>
      </c>
      <c r="F109" s="27">
        <v>582.20000000000005</v>
      </c>
      <c r="G109" s="27">
        <v>0</v>
      </c>
      <c r="H109" s="27">
        <v>582.20000000000005</v>
      </c>
      <c r="I109" s="97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</row>
    <row r="110" spans="1:23" s="6" customFormat="1" ht="33" customHeight="1" thickBot="1">
      <c r="A110" s="92"/>
      <c r="B110" s="95"/>
      <c r="C110" s="30">
        <v>2021</v>
      </c>
      <c r="D110" s="31">
        <f t="shared" si="17"/>
        <v>649.4</v>
      </c>
      <c r="E110" s="31">
        <v>0</v>
      </c>
      <c r="F110" s="31">
        <v>0</v>
      </c>
      <c r="G110" s="31">
        <v>0</v>
      </c>
      <c r="H110" s="31">
        <v>649.4</v>
      </c>
      <c r="I110" s="98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</row>
    <row r="111" spans="1:23" s="6" customFormat="1" ht="15.6" customHeight="1">
      <c r="A111" s="90">
        <v>3</v>
      </c>
      <c r="B111" s="93" t="s">
        <v>36</v>
      </c>
      <c r="C111" s="28">
        <v>2019</v>
      </c>
      <c r="D111" s="29">
        <f t="shared" si="17"/>
        <v>23.7</v>
      </c>
      <c r="E111" s="29">
        <v>0</v>
      </c>
      <c r="F111" s="29">
        <v>0</v>
      </c>
      <c r="G111" s="29">
        <v>0</v>
      </c>
      <c r="H111" s="29">
        <v>23.7</v>
      </c>
      <c r="I111" s="96" t="s">
        <v>11</v>
      </c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</row>
    <row r="112" spans="1:23" s="6" customFormat="1" ht="15.6" customHeight="1">
      <c r="A112" s="91"/>
      <c r="B112" s="94"/>
      <c r="C112" s="26">
        <v>2020</v>
      </c>
      <c r="D112" s="27">
        <f t="shared" si="17"/>
        <v>24.1</v>
      </c>
      <c r="E112" s="27">
        <v>0</v>
      </c>
      <c r="F112" s="27">
        <v>0</v>
      </c>
      <c r="G112" s="27">
        <v>0</v>
      </c>
      <c r="H112" s="27">
        <v>24.1</v>
      </c>
      <c r="I112" s="97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</row>
    <row r="113" spans="1:23" s="6" customFormat="1" ht="19.8" customHeight="1" thickBot="1">
      <c r="A113" s="92"/>
      <c r="B113" s="95"/>
      <c r="C113" s="30">
        <v>2021</v>
      </c>
      <c r="D113" s="31">
        <f t="shared" si="17"/>
        <v>24</v>
      </c>
      <c r="E113" s="31">
        <v>0</v>
      </c>
      <c r="F113" s="31">
        <v>0</v>
      </c>
      <c r="G113" s="31">
        <v>0</v>
      </c>
      <c r="H113" s="31">
        <v>24</v>
      </c>
      <c r="I113" s="98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</row>
    <row r="114" spans="1:23" s="6" customFormat="1" ht="37.799999999999997" customHeight="1">
      <c r="A114" s="90">
        <v>4</v>
      </c>
      <c r="B114" s="93" t="s">
        <v>92</v>
      </c>
      <c r="C114" s="28">
        <v>2019</v>
      </c>
      <c r="D114" s="29">
        <f t="shared" si="17"/>
        <v>323.8</v>
      </c>
      <c r="E114" s="29">
        <v>0</v>
      </c>
      <c r="F114" s="29">
        <v>0</v>
      </c>
      <c r="G114" s="29">
        <v>0</v>
      </c>
      <c r="H114" s="29">
        <v>323.8</v>
      </c>
      <c r="I114" s="96" t="s">
        <v>11</v>
      </c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</row>
    <row r="115" spans="1:23" s="6" customFormat="1" ht="37.799999999999997" customHeight="1">
      <c r="A115" s="91"/>
      <c r="B115" s="94"/>
      <c r="C115" s="26">
        <v>2020</v>
      </c>
      <c r="D115" s="27">
        <f t="shared" si="17"/>
        <v>619</v>
      </c>
      <c r="E115" s="27">
        <v>0</v>
      </c>
      <c r="F115" s="27">
        <v>0</v>
      </c>
      <c r="G115" s="27">
        <v>0</v>
      </c>
      <c r="H115" s="27">
        <v>619</v>
      </c>
      <c r="I115" s="97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</row>
    <row r="116" spans="1:23" s="6" customFormat="1" ht="17.399999999999999" customHeight="1" thickBot="1">
      <c r="A116" s="92"/>
      <c r="B116" s="95"/>
      <c r="C116" s="30">
        <v>2021</v>
      </c>
      <c r="D116" s="31">
        <f t="shared" si="17"/>
        <v>619</v>
      </c>
      <c r="E116" s="31">
        <v>0</v>
      </c>
      <c r="F116" s="31">
        <v>0</v>
      </c>
      <c r="G116" s="31">
        <v>0</v>
      </c>
      <c r="H116" s="31">
        <v>619</v>
      </c>
      <c r="I116" s="98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</row>
    <row r="117" spans="1:23" s="6" customFormat="1" ht="15.6" customHeight="1">
      <c r="A117" s="117" t="s">
        <v>55</v>
      </c>
      <c r="B117" s="118"/>
      <c r="C117" s="32">
        <v>2019</v>
      </c>
      <c r="D117" s="33">
        <f t="shared" ref="D117:H118" si="18">D103+D108+D111+D114</f>
        <v>4039.3197599999999</v>
      </c>
      <c r="E117" s="33">
        <f t="shared" si="18"/>
        <v>0</v>
      </c>
      <c r="F117" s="33">
        <f t="shared" si="18"/>
        <v>1110.0999999999999</v>
      </c>
      <c r="G117" s="33">
        <f t="shared" si="18"/>
        <v>710.1</v>
      </c>
      <c r="H117" s="33">
        <f t="shared" si="18"/>
        <v>2219.11976</v>
      </c>
      <c r="I117" s="106"/>
    </row>
    <row r="118" spans="1:23" s="6" customFormat="1" ht="15.6" customHeight="1">
      <c r="A118" s="104"/>
      <c r="B118" s="105"/>
      <c r="C118" s="8">
        <v>2020</v>
      </c>
      <c r="D118" s="9">
        <f>D104+D109+D112+D115</f>
        <v>4146.6583000000001</v>
      </c>
      <c r="E118" s="9">
        <f t="shared" si="18"/>
        <v>0</v>
      </c>
      <c r="F118" s="9">
        <f t="shared" si="18"/>
        <v>702.49434000000008</v>
      </c>
      <c r="G118" s="9">
        <f t="shared" si="18"/>
        <v>0</v>
      </c>
      <c r="H118" s="9">
        <f t="shared" si="18"/>
        <v>3444.1639600000003</v>
      </c>
      <c r="I118" s="106"/>
    </row>
    <row r="119" spans="1:23" s="6" customFormat="1" ht="15.6" customHeight="1">
      <c r="A119" s="104"/>
      <c r="B119" s="105"/>
      <c r="C119" s="8">
        <v>2021</v>
      </c>
      <c r="D119" s="9">
        <f>D107+D110+D113+D116</f>
        <v>3477</v>
      </c>
      <c r="E119" s="9">
        <f>E107+E110+E113+E116</f>
        <v>0</v>
      </c>
      <c r="F119" s="9">
        <f>F107+F110+F113+F116</f>
        <v>0</v>
      </c>
      <c r="G119" s="9">
        <f>G107+G110+G113+G116</f>
        <v>0</v>
      </c>
      <c r="H119" s="9">
        <f>H107+H110+H113+H116</f>
        <v>3477</v>
      </c>
      <c r="I119" s="107"/>
    </row>
    <row r="120" spans="1:23" s="6" customFormat="1" ht="43.2" customHeight="1">
      <c r="A120" s="102" t="s">
        <v>72</v>
      </c>
      <c r="B120" s="103"/>
      <c r="C120" s="45" t="s">
        <v>69</v>
      </c>
      <c r="D120" s="46">
        <f>D117+D118+D119</f>
        <v>11662.978059999999</v>
      </c>
      <c r="E120" s="46">
        <f t="shared" ref="E120:H120" si="19">E117+E118+E119</f>
        <v>0</v>
      </c>
      <c r="F120" s="46">
        <f t="shared" si="19"/>
        <v>1812.5943400000001</v>
      </c>
      <c r="G120" s="46">
        <f t="shared" si="19"/>
        <v>710.1</v>
      </c>
      <c r="H120" s="46">
        <f t="shared" si="19"/>
        <v>9140.2837199999994</v>
      </c>
      <c r="I120" s="44"/>
    </row>
    <row r="121" spans="1:23" s="6" customFormat="1" ht="15.6" customHeight="1" thickBot="1">
      <c r="A121" s="136" t="s">
        <v>16</v>
      </c>
      <c r="B121" s="137"/>
      <c r="C121" s="137"/>
      <c r="D121" s="137"/>
      <c r="E121" s="137"/>
      <c r="F121" s="137"/>
      <c r="G121" s="137"/>
      <c r="H121" s="137"/>
      <c r="I121" s="138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</row>
    <row r="122" spans="1:23" s="6" customFormat="1" ht="15.6" customHeight="1">
      <c r="A122" s="90">
        <v>1</v>
      </c>
      <c r="B122" s="93" t="s">
        <v>37</v>
      </c>
      <c r="C122" s="34">
        <v>2019</v>
      </c>
      <c r="D122" s="35">
        <f t="shared" ref="D122:D166" si="20">E122+F122+G122+H122</f>
        <v>5</v>
      </c>
      <c r="E122" s="35">
        <v>0</v>
      </c>
      <c r="F122" s="35">
        <v>0</v>
      </c>
      <c r="G122" s="35">
        <v>0</v>
      </c>
      <c r="H122" s="35">
        <v>5</v>
      </c>
      <c r="I122" s="96" t="s">
        <v>11</v>
      </c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</row>
    <row r="123" spans="1:23" s="6" customFormat="1" ht="15.6" customHeight="1">
      <c r="A123" s="91"/>
      <c r="B123" s="94"/>
      <c r="C123" s="14">
        <v>2020</v>
      </c>
      <c r="D123" s="15">
        <f t="shared" si="20"/>
        <v>134</v>
      </c>
      <c r="E123" s="15">
        <v>0</v>
      </c>
      <c r="F123" s="15">
        <v>0</v>
      </c>
      <c r="G123" s="15">
        <v>0</v>
      </c>
      <c r="H123" s="15">
        <v>134</v>
      </c>
      <c r="I123" s="97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</row>
    <row r="124" spans="1:23" s="6" customFormat="1" ht="15.6" customHeight="1" thickBot="1">
      <c r="A124" s="92"/>
      <c r="B124" s="95"/>
      <c r="C124" s="36">
        <v>2021</v>
      </c>
      <c r="D124" s="37">
        <f t="shared" si="20"/>
        <v>426.5</v>
      </c>
      <c r="E124" s="37">
        <v>0</v>
      </c>
      <c r="F124" s="37">
        <v>0</v>
      </c>
      <c r="G124" s="37">
        <v>0</v>
      </c>
      <c r="H124" s="37">
        <v>426.5</v>
      </c>
      <c r="I124" s="98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</row>
    <row r="125" spans="1:23" s="6" customFormat="1" ht="15.6" customHeight="1">
      <c r="A125" s="90">
        <v>2</v>
      </c>
      <c r="B125" s="93" t="s">
        <v>38</v>
      </c>
      <c r="C125" s="34">
        <v>2019</v>
      </c>
      <c r="D125" s="35">
        <f t="shared" si="20"/>
        <v>322</v>
      </c>
      <c r="E125" s="35">
        <v>0</v>
      </c>
      <c r="F125" s="35">
        <v>0</v>
      </c>
      <c r="G125" s="35">
        <v>0</v>
      </c>
      <c r="H125" s="35">
        <v>322</v>
      </c>
      <c r="I125" s="96" t="s">
        <v>11</v>
      </c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</row>
    <row r="126" spans="1:23" s="6" customFormat="1" ht="15.6" customHeight="1">
      <c r="A126" s="91"/>
      <c r="B126" s="94"/>
      <c r="C126" s="14">
        <v>2020</v>
      </c>
      <c r="D126" s="15">
        <f t="shared" si="20"/>
        <v>0</v>
      </c>
      <c r="E126" s="15">
        <v>0</v>
      </c>
      <c r="F126" s="15">
        <v>0</v>
      </c>
      <c r="G126" s="15">
        <v>0</v>
      </c>
      <c r="H126" s="15">
        <v>0</v>
      </c>
      <c r="I126" s="97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</row>
    <row r="127" spans="1:23" s="6" customFormat="1" ht="15.6" customHeight="1" thickBot="1">
      <c r="A127" s="92"/>
      <c r="B127" s="95"/>
      <c r="C127" s="36">
        <v>2021</v>
      </c>
      <c r="D127" s="37">
        <f t="shared" si="20"/>
        <v>0</v>
      </c>
      <c r="E127" s="37">
        <v>0</v>
      </c>
      <c r="F127" s="37">
        <v>0</v>
      </c>
      <c r="G127" s="37">
        <v>0</v>
      </c>
      <c r="H127" s="37">
        <v>0</v>
      </c>
      <c r="I127" s="98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</row>
    <row r="128" spans="1:23" s="6" customFormat="1" ht="15.6" customHeight="1">
      <c r="A128" s="90">
        <v>3</v>
      </c>
      <c r="B128" s="93" t="s">
        <v>93</v>
      </c>
      <c r="C128" s="34">
        <v>2019</v>
      </c>
      <c r="D128" s="35">
        <f t="shared" ref="D128:D130" si="21">E128+F128+G128+H128</f>
        <v>0</v>
      </c>
      <c r="E128" s="35">
        <v>0</v>
      </c>
      <c r="F128" s="35">
        <v>0</v>
      </c>
      <c r="G128" s="35">
        <v>0</v>
      </c>
      <c r="H128" s="35">
        <v>0</v>
      </c>
      <c r="I128" s="96" t="s">
        <v>11</v>
      </c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</row>
    <row r="129" spans="1:23" s="6" customFormat="1" ht="15.6" customHeight="1">
      <c r="A129" s="91"/>
      <c r="B129" s="94"/>
      <c r="C129" s="14">
        <v>2020</v>
      </c>
      <c r="D129" s="15">
        <f t="shared" si="21"/>
        <v>349</v>
      </c>
      <c r="E129" s="15">
        <v>0</v>
      </c>
      <c r="F129" s="15">
        <v>0</v>
      </c>
      <c r="G129" s="15">
        <v>0</v>
      </c>
      <c r="H129" s="15">
        <v>349</v>
      </c>
      <c r="I129" s="97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</row>
    <row r="130" spans="1:23" s="6" customFormat="1" ht="34.799999999999997" customHeight="1" thickBot="1">
      <c r="A130" s="92"/>
      <c r="B130" s="95"/>
      <c r="C130" s="36">
        <v>2021</v>
      </c>
      <c r="D130" s="37">
        <f t="shared" si="21"/>
        <v>349</v>
      </c>
      <c r="E130" s="37">
        <v>0</v>
      </c>
      <c r="F130" s="37">
        <v>0</v>
      </c>
      <c r="G130" s="37">
        <v>0</v>
      </c>
      <c r="H130" s="37">
        <v>349</v>
      </c>
      <c r="I130" s="98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</row>
    <row r="131" spans="1:23" s="6" customFormat="1" ht="15.6" customHeight="1">
      <c r="A131" s="90">
        <v>4</v>
      </c>
      <c r="B131" s="93" t="s">
        <v>39</v>
      </c>
      <c r="C131" s="34">
        <v>2019</v>
      </c>
      <c r="D131" s="35">
        <f t="shared" si="20"/>
        <v>12.8</v>
      </c>
      <c r="E131" s="35">
        <v>0</v>
      </c>
      <c r="F131" s="35">
        <v>0</v>
      </c>
      <c r="G131" s="35">
        <v>0</v>
      </c>
      <c r="H131" s="35">
        <v>12.8</v>
      </c>
      <c r="I131" s="96" t="s">
        <v>11</v>
      </c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</row>
    <row r="132" spans="1:23" s="6" customFormat="1" ht="15.6" customHeight="1">
      <c r="A132" s="91"/>
      <c r="B132" s="94"/>
      <c r="C132" s="14">
        <v>2020</v>
      </c>
      <c r="D132" s="15">
        <f t="shared" si="20"/>
        <v>13.3</v>
      </c>
      <c r="E132" s="15">
        <v>0</v>
      </c>
      <c r="F132" s="15">
        <v>0</v>
      </c>
      <c r="G132" s="15">
        <v>0</v>
      </c>
      <c r="H132" s="15">
        <v>13.3</v>
      </c>
      <c r="I132" s="97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</row>
    <row r="133" spans="1:23" s="6" customFormat="1" ht="15.6" customHeight="1" thickBot="1">
      <c r="A133" s="92"/>
      <c r="B133" s="95"/>
      <c r="C133" s="36">
        <v>2021</v>
      </c>
      <c r="D133" s="37">
        <f t="shared" si="20"/>
        <v>13.3</v>
      </c>
      <c r="E133" s="37">
        <v>0</v>
      </c>
      <c r="F133" s="37">
        <v>0</v>
      </c>
      <c r="G133" s="37">
        <v>0</v>
      </c>
      <c r="H133" s="37">
        <v>13.3</v>
      </c>
      <c r="I133" s="98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</row>
    <row r="134" spans="1:23" s="6" customFormat="1" ht="15.6" customHeight="1">
      <c r="A134" s="90">
        <v>5</v>
      </c>
      <c r="B134" s="93" t="s">
        <v>40</v>
      </c>
      <c r="C134" s="34">
        <v>2019</v>
      </c>
      <c r="D134" s="35">
        <f t="shared" si="20"/>
        <v>39.9</v>
      </c>
      <c r="E134" s="35">
        <v>0</v>
      </c>
      <c r="F134" s="35">
        <v>0</v>
      </c>
      <c r="G134" s="35">
        <v>0</v>
      </c>
      <c r="H134" s="35">
        <v>39.9</v>
      </c>
      <c r="I134" s="96" t="s">
        <v>11</v>
      </c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</row>
    <row r="135" spans="1:23" s="6" customFormat="1" ht="15.6" customHeight="1">
      <c r="A135" s="91"/>
      <c r="B135" s="94"/>
      <c r="C135" s="14">
        <v>2020</v>
      </c>
      <c r="D135" s="15">
        <f t="shared" si="20"/>
        <v>39.9</v>
      </c>
      <c r="E135" s="15">
        <v>0</v>
      </c>
      <c r="F135" s="15">
        <v>0</v>
      </c>
      <c r="G135" s="15">
        <v>0</v>
      </c>
      <c r="H135" s="15">
        <v>39.9</v>
      </c>
      <c r="I135" s="97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</row>
    <row r="136" spans="1:23" s="6" customFormat="1" ht="15.6" customHeight="1" thickBot="1">
      <c r="A136" s="92"/>
      <c r="B136" s="95"/>
      <c r="C136" s="36">
        <v>2021</v>
      </c>
      <c r="D136" s="37">
        <f t="shared" si="20"/>
        <v>39.9</v>
      </c>
      <c r="E136" s="37">
        <v>0</v>
      </c>
      <c r="F136" s="37">
        <v>0</v>
      </c>
      <c r="G136" s="37">
        <v>0</v>
      </c>
      <c r="H136" s="37">
        <v>39.9</v>
      </c>
      <c r="I136" s="98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</row>
    <row r="137" spans="1:23" s="6" customFormat="1" ht="15.6" customHeight="1">
      <c r="A137" s="90">
        <v>6</v>
      </c>
      <c r="B137" s="93" t="s">
        <v>41</v>
      </c>
      <c r="C137" s="34">
        <v>2019</v>
      </c>
      <c r="D137" s="35">
        <f t="shared" si="20"/>
        <v>0</v>
      </c>
      <c r="E137" s="35">
        <v>0</v>
      </c>
      <c r="F137" s="35">
        <v>0</v>
      </c>
      <c r="G137" s="35">
        <v>0</v>
      </c>
      <c r="H137" s="35">
        <v>0</v>
      </c>
      <c r="I137" s="96" t="s">
        <v>11</v>
      </c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</row>
    <row r="138" spans="1:23" s="6" customFormat="1" ht="15.6" customHeight="1">
      <c r="A138" s="91"/>
      <c r="B138" s="94"/>
      <c r="C138" s="14">
        <v>2020</v>
      </c>
      <c r="D138" s="15">
        <f t="shared" si="20"/>
        <v>1</v>
      </c>
      <c r="E138" s="15">
        <v>0</v>
      </c>
      <c r="F138" s="15">
        <v>0</v>
      </c>
      <c r="G138" s="15">
        <v>0</v>
      </c>
      <c r="H138" s="15">
        <v>1</v>
      </c>
      <c r="I138" s="97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</row>
    <row r="139" spans="1:23" s="6" customFormat="1" ht="15.6" customHeight="1" thickBot="1">
      <c r="A139" s="92"/>
      <c r="B139" s="95"/>
      <c r="C139" s="36">
        <v>2021</v>
      </c>
      <c r="D139" s="37">
        <f t="shared" si="20"/>
        <v>1</v>
      </c>
      <c r="E139" s="37">
        <v>0</v>
      </c>
      <c r="F139" s="37">
        <v>0</v>
      </c>
      <c r="G139" s="37">
        <v>0</v>
      </c>
      <c r="H139" s="37">
        <v>1</v>
      </c>
      <c r="I139" s="98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</row>
    <row r="140" spans="1:23" s="6" customFormat="1" ht="15.6" customHeight="1">
      <c r="A140" s="90">
        <v>7</v>
      </c>
      <c r="B140" s="93" t="s">
        <v>42</v>
      </c>
      <c r="C140" s="34">
        <v>2019</v>
      </c>
      <c r="D140" s="35">
        <f t="shared" si="20"/>
        <v>156.95999999999998</v>
      </c>
      <c r="E140" s="35">
        <v>0</v>
      </c>
      <c r="F140" s="35">
        <v>0</v>
      </c>
      <c r="G140" s="35">
        <v>50</v>
      </c>
      <c r="H140" s="35">
        <v>106.96</v>
      </c>
      <c r="I140" s="96" t="s">
        <v>11</v>
      </c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</row>
    <row r="141" spans="1:23" s="6" customFormat="1" ht="15.6" customHeight="1">
      <c r="A141" s="91"/>
      <c r="B141" s="94"/>
      <c r="C141" s="14">
        <v>2020</v>
      </c>
      <c r="D141" s="15">
        <f t="shared" si="20"/>
        <v>162.60757999999998</v>
      </c>
      <c r="E141" s="15">
        <v>0</v>
      </c>
      <c r="F141" s="15">
        <v>0</v>
      </c>
      <c r="G141" s="15">
        <v>17.607579999999999</v>
      </c>
      <c r="H141" s="15">
        <v>145</v>
      </c>
      <c r="I141" s="97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</row>
    <row r="142" spans="1:23" s="6" customFormat="1" ht="15.6" customHeight="1" thickBot="1">
      <c r="A142" s="92"/>
      <c r="B142" s="95"/>
      <c r="C142" s="36">
        <v>2021</v>
      </c>
      <c r="D142" s="37">
        <f t="shared" si="20"/>
        <v>128.5</v>
      </c>
      <c r="E142" s="37">
        <v>0</v>
      </c>
      <c r="F142" s="37">
        <v>0</v>
      </c>
      <c r="G142" s="37">
        <v>0</v>
      </c>
      <c r="H142" s="37">
        <v>128.5</v>
      </c>
      <c r="I142" s="98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</row>
    <row r="143" spans="1:23" s="6" customFormat="1" ht="15.6" customHeight="1">
      <c r="A143" s="90">
        <v>8</v>
      </c>
      <c r="B143" s="93" t="s">
        <v>43</v>
      </c>
      <c r="C143" s="34">
        <v>2019</v>
      </c>
      <c r="D143" s="35">
        <f t="shared" si="20"/>
        <v>10</v>
      </c>
      <c r="E143" s="35">
        <v>0</v>
      </c>
      <c r="F143" s="35">
        <v>0</v>
      </c>
      <c r="G143" s="35">
        <v>0</v>
      </c>
      <c r="H143" s="35">
        <v>10</v>
      </c>
      <c r="I143" s="96" t="s">
        <v>11</v>
      </c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</row>
    <row r="144" spans="1:23" s="6" customFormat="1" ht="15.6" customHeight="1">
      <c r="A144" s="91"/>
      <c r="B144" s="94"/>
      <c r="C144" s="14">
        <v>2020</v>
      </c>
      <c r="D144" s="15">
        <f t="shared" si="20"/>
        <v>10</v>
      </c>
      <c r="E144" s="15">
        <v>0</v>
      </c>
      <c r="F144" s="15">
        <v>0</v>
      </c>
      <c r="G144" s="15">
        <v>0</v>
      </c>
      <c r="H144" s="15">
        <v>10</v>
      </c>
      <c r="I144" s="97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</row>
    <row r="145" spans="1:23" s="6" customFormat="1" ht="15.6" customHeight="1" thickBot="1">
      <c r="A145" s="92"/>
      <c r="B145" s="95"/>
      <c r="C145" s="36">
        <v>2021</v>
      </c>
      <c r="D145" s="37">
        <f t="shared" si="20"/>
        <v>10</v>
      </c>
      <c r="E145" s="37">
        <v>0</v>
      </c>
      <c r="F145" s="37">
        <v>0</v>
      </c>
      <c r="G145" s="37">
        <v>0</v>
      </c>
      <c r="H145" s="37">
        <v>10</v>
      </c>
      <c r="I145" s="98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</row>
    <row r="146" spans="1:23" s="6" customFormat="1" ht="15.6" customHeight="1">
      <c r="A146" s="90">
        <v>9</v>
      </c>
      <c r="B146" s="93" t="s">
        <v>44</v>
      </c>
      <c r="C146" s="34">
        <v>2019</v>
      </c>
      <c r="D146" s="35">
        <f t="shared" si="20"/>
        <v>143.19999999999999</v>
      </c>
      <c r="E146" s="35">
        <v>143.19999999999999</v>
      </c>
      <c r="F146" s="35">
        <v>0</v>
      </c>
      <c r="G146" s="35">
        <v>0</v>
      </c>
      <c r="H146" s="35">
        <v>0</v>
      </c>
      <c r="I146" s="96" t="s">
        <v>11</v>
      </c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</row>
    <row r="147" spans="1:23" s="6" customFormat="1" ht="15.6" customHeight="1">
      <c r="A147" s="91"/>
      <c r="B147" s="94"/>
      <c r="C147" s="14">
        <v>2020</v>
      </c>
      <c r="D147" s="15">
        <f t="shared" si="20"/>
        <v>140.30000000000001</v>
      </c>
      <c r="E147" s="15">
        <v>140.30000000000001</v>
      </c>
      <c r="F147" s="15">
        <v>0</v>
      </c>
      <c r="G147" s="15">
        <v>0</v>
      </c>
      <c r="H147" s="15">
        <v>0</v>
      </c>
      <c r="I147" s="97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</row>
    <row r="148" spans="1:23" s="6" customFormat="1" ht="15.6" customHeight="1" thickBot="1">
      <c r="A148" s="92"/>
      <c r="B148" s="95"/>
      <c r="C148" s="36">
        <v>2021</v>
      </c>
      <c r="D148" s="37">
        <f t="shared" si="20"/>
        <v>142.6</v>
      </c>
      <c r="E148" s="37">
        <v>142.6</v>
      </c>
      <c r="F148" s="37">
        <v>0</v>
      </c>
      <c r="G148" s="37">
        <v>0</v>
      </c>
      <c r="H148" s="37">
        <v>0</v>
      </c>
      <c r="I148" s="98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</row>
    <row r="149" spans="1:23" s="6" customFormat="1" ht="15.6" customHeight="1">
      <c r="A149" s="90">
        <v>10</v>
      </c>
      <c r="B149" s="93" t="s">
        <v>45</v>
      </c>
      <c r="C149" s="34">
        <v>2019</v>
      </c>
      <c r="D149" s="35">
        <f t="shared" si="20"/>
        <v>3.52</v>
      </c>
      <c r="E149" s="35">
        <v>0</v>
      </c>
      <c r="F149" s="35">
        <v>3.52</v>
      </c>
      <c r="G149" s="35">
        <v>0</v>
      </c>
      <c r="H149" s="35">
        <v>0</v>
      </c>
      <c r="I149" s="96" t="s">
        <v>11</v>
      </c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</row>
    <row r="150" spans="1:23" s="6" customFormat="1" ht="15.6" customHeight="1">
      <c r="A150" s="91"/>
      <c r="B150" s="94"/>
      <c r="C150" s="14">
        <v>2020</v>
      </c>
      <c r="D150" s="15">
        <f t="shared" si="20"/>
        <v>3.52</v>
      </c>
      <c r="E150" s="15">
        <v>0</v>
      </c>
      <c r="F150" s="15">
        <v>3.52</v>
      </c>
      <c r="G150" s="15">
        <v>0</v>
      </c>
      <c r="H150" s="15">
        <v>0</v>
      </c>
      <c r="I150" s="97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</row>
    <row r="151" spans="1:23" s="6" customFormat="1" ht="19.2" customHeight="1" thickBot="1">
      <c r="A151" s="92"/>
      <c r="B151" s="95"/>
      <c r="C151" s="36">
        <v>2021</v>
      </c>
      <c r="D151" s="37">
        <f t="shared" si="20"/>
        <v>3.52</v>
      </c>
      <c r="E151" s="37">
        <v>0</v>
      </c>
      <c r="F151" s="37">
        <v>3.52</v>
      </c>
      <c r="G151" s="37">
        <v>0</v>
      </c>
      <c r="H151" s="37">
        <v>0</v>
      </c>
      <c r="I151" s="98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</row>
    <row r="152" spans="1:23" s="6" customFormat="1" ht="15.6" customHeight="1">
      <c r="A152" s="90">
        <v>11</v>
      </c>
      <c r="B152" s="93" t="s">
        <v>46</v>
      </c>
      <c r="C152" s="34">
        <v>2019</v>
      </c>
      <c r="D152" s="35">
        <f t="shared" si="20"/>
        <v>112.5</v>
      </c>
      <c r="E152" s="35">
        <v>0</v>
      </c>
      <c r="F152" s="35">
        <v>0</v>
      </c>
      <c r="G152" s="35">
        <v>0</v>
      </c>
      <c r="H152" s="35">
        <v>112.5</v>
      </c>
      <c r="I152" s="96" t="s">
        <v>11</v>
      </c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</row>
    <row r="153" spans="1:23" s="6" customFormat="1" ht="15.6" customHeight="1">
      <c r="A153" s="91"/>
      <c r="B153" s="94"/>
      <c r="C153" s="14">
        <v>2020</v>
      </c>
      <c r="D153" s="15">
        <f t="shared" si="20"/>
        <v>95.6</v>
      </c>
      <c r="E153" s="15">
        <v>0</v>
      </c>
      <c r="F153" s="15">
        <v>0</v>
      </c>
      <c r="G153" s="15">
        <v>0</v>
      </c>
      <c r="H153" s="15">
        <v>95.6</v>
      </c>
      <c r="I153" s="97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</row>
    <row r="154" spans="1:23" s="6" customFormat="1" ht="15.6" customHeight="1" thickBot="1">
      <c r="A154" s="92"/>
      <c r="B154" s="95"/>
      <c r="C154" s="36">
        <v>2021</v>
      </c>
      <c r="D154" s="37">
        <f t="shared" si="20"/>
        <v>95.3</v>
      </c>
      <c r="E154" s="37">
        <v>0</v>
      </c>
      <c r="F154" s="37">
        <v>0</v>
      </c>
      <c r="G154" s="37">
        <v>0</v>
      </c>
      <c r="H154" s="37">
        <v>95.3</v>
      </c>
      <c r="I154" s="98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</row>
    <row r="155" spans="1:23" s="6" customFormat="1" ht="15.6" customHeight="1">
      <c r="A155" s="90">
        <v>12</v>
      </c>
      <c r="B155" s="93" t="s">
        <v>47</v>
      </c>
      <c r="C155" s="34">
        <v>2019</v>
      </c>
      <c r="D155" s="35">
        <f t="shared" si="20"/>
        <v>5341.6691300000002</v>
      </c>
      <c r="E155" s="35">
        <v>0</v>
      </c>
      <c r="F155" s="35">
        <v>0</v>
      </c>
      <c r="G155" s="35">
        <v>105.7</v>
      </c>
      <c r="H155" s="35">
        <v>5235.9691300000004</v>
      </c>
      <c r="I155" s="96" t="s">
        <v>11</v>
      </c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</row>
    <row r="156" spans="1:23" s="6" customFormat="1" ht="15.6" customHeight="1">
      <c r="A156" s="91"/>
      <c r="B156" s="94"/>
      <c r="C156" s="14">
        <v>2020</v>
      </c>
      <c r="D156" s="15">
        <f t="shared" si="20"/>
        <v>6075.1</v>
      </c>
      <c r="E156" s="15">
        <v>0</v>
      </c>
      <c r="F156" s="15">
        <v>0</v>
      </c>
      <c r="G156" s="15">
        <v>0</v>
      </c>
      <c r="H156" s="15">
        <v>6075.1</v>
      </c>
      <c r="I156" s="97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</row>
    <row r="157" spans="1:23" s="6" customFormat="1" ht="15.6" customHeight="1" thickBot="1">
      <c r="A157" s="92"/>
      <c r="B157" s="95"/>
      <c r="C157" s="36">
        <v>2021</v>
      </c>
      <c r="D157" s="37">
        <f t="shared" si="20"/>
        <v>6025.3</v>
      </c>
      <c r="E157" s="37">
        <v>0</v>
      </c>
      <c r="F157" s="37">
        <v>0</v>
      </c>
      <c r="G157" s="37">
        <v>0</v>
      </c>
      <c r="H157" s="37">
        <v>6025.3</v>
      </c>
      <c r="I157" s="98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</row>
    <row r="158" spans="1:23" s="6" customFormat="1" ht="15.6" customHeight="1">
      <c r="A158" s="90">
        <v>13</v>
      </c>
      <c r="B158" s="93" t="s">
        <v>48</v>
      </c>
      <c r="C158" s="34">
        <v>2019</v>
      </c>
      <c r="D158" s="35">
        <f t="shared" si="20"/>
        <v>6.1</v>
      </c>
      <c r="E158" s="35">
        <v>0</v>
      </c>
      <c r="F158" s="35">
        <v>0</v>
      </c>
      <c r="G158" s="35">
        <v>0</v>
      </c>
      <c r="H158" s="35">
        <v>6.1</v>
      </c>
      <c r="I158" s="96" t="s">
        <v>11</v>
      </c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</row>
    <row r="159" spans="1:23" s="6" customFormat="1" ht="15.6" customHeight="1">
      <c r="A159" s="91"/>
      <c r="B159" s="94"/>
      <c r="C159" s="14">
        <v>2020</v>
      </c>
      <c r="D159" s="15">
        <f t="shared" si="20"/>
        <v>3</v>
      </c>
      <c r="E159" s="15">
        <v>0</v>
      </c>
      <c r="F159" s="15">
        <v>0</v>
      </c>
      <c r="G159" s="15">
        <v>0</v>
      </c>
      <c r="H159" s="15">
        <v>3</v>
      </c>
      <c r="I159" s="97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</row>
    <row r="160" spans="1:23" s="6" customFormat="1" ht="15.6" customHeight="1" thickBot="1">
      <c r="A160" s="92"/>
      <c r="B160" s="95"/>
      <c r="C160" s="36">
        <v>2021</v>
      </c>
      <c r="D160" s="37">
        <f t="shared" si="20"/>
        <v>0</v>
      </c>
      <c r="E160" s="37">
        <v>0</v>
      </c>
      <c r="F160" s="37">
        <v>0</v>
      </c>
      <c r="G160" s="37">
        <v>0</v>
      </c>
      <c r="H160" s="37">
        <v>0</v>
      </c>
      <c r="I160" s="98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</row>
    <row r="161" spans="1:23" s="6" customFormat="1" ht="15.6" customHeight="1">
      <c r="A161" s="90">
        <v>14</v>
      </c>
      <c r="B161" s="93" t="s">
        <v>49</v>
      </c>
      <c r="C161" s="34">
        <v>2019</v>
      </c>
      <c r="D161" s="35">
        <f t="shared" si="20"/>
        <v>401.9</v>
      </c>
      <c r="E161" s="35">
        <v>0</v>
      </c>
      <c r="F161" s="35">
        <v>0</v>
      </c>
      <c r="G161" s="35">
        <v>0</v>
      </c>
      <c r="H161" s="35">
        <v>401.9</v>
      </c>
      <c r="I161" s="96" t="s">
        <v>11</v>
      </c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</row>
    <row r="162" spans="1:23" s="6" customFormat="1" ht="15.6" customHeight="1">
      <c r="A162" s="91"/>
      <c r="B162" s="94"/>
      <c r="C162" s="14">
        <v>2020</v>
      </c>
      <c r="D162" s="15">
        <f t="shared" si="20"/>
        <v>301.3</v>
      </c>
      <c r="E162" s="15">
        <v>0</v>
      </c>
      <c r="F162" s="15">
        <v>0</v>
      </c>
      <c r="G162" s="15">
        <v>0</v>
      </c>
      <c r="H162" s="15">
        <v>301.3</v>
      </c>
      <c r="I162" s="97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</row>
    <row r="163" spans="1:23" s="6" customFormat="1" ht="15.6" customHeight="1" thickBot="1">
      <c r="A163" s="92"/>
      <c r="B163" s="95"/>
      <c r="C163" s="36">
        <v>2021</v>
      </c>
      <c r="D163" s="37">
        <f t="shared" si="20"/>
        <v>289.7</v>
      </c>
      <c r="E163" s="37">
        <v>0</v>
      </c>
      <c r="F163" s="37">
        <v>0</v>
      </c>
      <c r="G163" s="37">
        <v>0</v>
      </c>
      <c r="H163" s="37">
        <v>289.7</v>
      </c>
      <c r="I163" s="98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</row>
    <row r="164" spans="1:23" s="6" customFormat="1" ht="15.6" customHeight="1">
      <c r="A164" s="90">
        <v>15</v>
      </c>
      <c r="B164" s="93" t="s">
        <v>50</v>
      </c>
      <c r="C164" s="34">
        <v>2019</v>
      </c>
      <c r="D164" s="35">
        <f t="shared" si="20"/>
        <v>200</v>
      </c>
      <c r="E164" s="35">
        <v>0</v>
      </c>
      <c r="F164" s="35">
        <v>0</v>
      </c>
      <c r="G164" s="35">
        <v>0</v>
      </c>
      <c r="H164" s="35">
        <v>200</v>
      </c>
      <c r="I164" s="96" t="s">
        <v>11</v>
      </c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</row>
    <row r="165" spans="1:23" s="6" customFormat="1" ht="15.6" customHeight="1">
      <c r="A165" s="91"/>
      <c r="B165" s="94"/>
      <c r="C165" s="14">
        <v>2020</v>
      </c>
      <c r="D165" s="15">
        <f t="shared" si="20"/>
        <v>0</v>
      </c>
      <c r="E165" s="15">
        <v>0</v>
      </c>
      <c r="F165" s="15">
        <v>0</v>
      </c>
      <c r="G165" s="15">
        <v>0</v>
      </c>
      <c r="H165" s="15">
        <v>0</v>
      </c>
      <c r="I165" s="97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</row>
    <row r="166" spans="1:23" s="6" customFormat="1" ht="15.6" customHeight="1" thickBot="1">
      <c r="A166" s="92"/>
      <c r="B166" s="95"/>
      <c r="C166" s="36">
        <v>2021</v>
      </c>
      <c r="D166" s="37">
        <f t="shared" si="20"/>
        <v>0</v>
      </c>
      <c r="E166" s="37">
        <v>0</v>
      </c>
      <c r="F166" s="37">
        <v>0</v>
      </c>
      <c r="G166" s="37">
        <v>0</v>
      </c>
      <c r="H166" s="37">
        <v>0</v>
      </c>
      <c r="I166" s="98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</row>
    <row r="167" spans="1:23" s="6" customFormat="1" ht="15.6" customHeight="1">
      <c r="A167" s="90">
        <v>16</v>
      </c>
      <c r="B167" s="93" t="s">
        <v>63</v>
      </c>
      <c r="C167" s="34">
        <v>2019</v>
      </c>
      <c r="D167" s="35">
        <f t="shared" ref="D167:D169" si="22">E167+F167+G167+H167</f>
        <v>88.7</v>
      </c>
      <c r="E167" s="35">
        <v>0</v>
      </c>
      <c r="F167" s="35">
        <v>0</v>
      </c>
      <c r="G167" s="35">
        <v>88.7</v>
      </c>
      <c r="H167" s="35">
        <v>0</v>
      </c>
      <c r="I167" s="96" t="s">
        <v>11</v>
      </c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</row>
    <row r="168" spans="1:23" s="6" customFormat="1" ht="15.6" customHeight="1">
      <c r="A168" s="91"/>
      <c r="B168" s="94"/>
      <c r="C168" s="14">
        <v>2020</v>
      </c>
      <c r="D168" s="15">
        <f t="shared" si="22"/>
        <v>0</v>
      </c>
      <c r="E168" s="15">
        <v>0</v>
      </c>
      <c r="F168" s="15">
        <v>0</v>
      </c>
      <c r="G168" s="15">
        <v>0</v>
      </c>
      <c r="H168" s="15">
        <v>0</v>
      </c>
      <c r="I168" s="97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</row>
    <row r="169" spans="1:23" s="6" customFormat="1" ht="31.2" customHeight="1" thickBot="1">
      <c r="A169" s="92"/>
      <c r="B169" s="95"/>
      <c r="C169" s="36">
        <v>2021</v>
      </c>
      <c r="D169" s="37">
        <f t="shared" si="22"/>
        <v>0</v>
      </c>
      <c r="E169" s="37">
        <v>0</v>
      </c>
      <c r="F169" s="37">
        <v>0</v>
      </c>
      <c r="G169" s="37">
        <v>0</v>
      </c>
      <c r="H169" s="37">
        <v>0</v>
      </c>
      <c r="I169" s="98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</row>
    <row r="170" spans="1:23" s="6" customFormat="1" ht="15.6" customHeight="1">
      <c r="A170" s="90">
        <v>17</v>
      </c>
      <c r="B170" s="93" t="s">
        <v>64</v>
      </c>
      <c r="C170" s="34">
        <v>2019</v>
      </c>
      <c r="D170" s="35">
        <f t="shared" ref="D170:D172" si="23">E170+F170+G170+H170</f>
        <v>73.962999999999994</v>
      </c>
      <c r="E170" s="35">
        <v>73.962999999999994</v>
      </c>
      <c r="F170" s="35">
        <v>0</v>
      </c>
      <c r="G170" s="35">
        <v>0</v>
      </c>
      <c r="H170" s="35">
        <v>0</v>
      </c>
      <c r="I170" s="96" t="s">
        <v>11</v>
      </c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</row>
    <row r="171" spans="1:23" s="6" customFormat="1" ht="15.6" customHeight="1">
      <c r="A171" s="91"/>
      <c r="B171" s="94"/>
      <c r="C171" s="14">
        <v>2020</v>
      </c>
      <c r="D171" s="15">
        <f t="shared" si="23"/>
        <v>0</v>
      </c>
      <c r="E171" s="15">
        <v>0</v>
      </c>
      <c r="F171" s="15">
        <v>0</v>
      </c>
      <c r="G171" s="15">
        <v>0</v>
      </c>
      <c r="H171" s="15">
        <v>0</v>
      </c>
      <c r="I171" s="97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</row>
    <row r="172" spans="1:23" s="6" customFormat="1" ht="16.8" customHeight="1" thickBot="1">
      <c r="A172" s="92"/>
      <c r="B172" s="95"/>
      <c r="C172" s="36">
        <v>2021</v>
      </c>
      <c r="D172" s="37">
        <f t="shared" si="23"/>
        <v>0</v>
      </c>
      <c r="E172" s="37">
        <v>0</v>
      </c>
      <c r="F172" s="37">
        <v>0</v>
      </c>
      <c r="G172" s="37">
        <v>0</v>
      </c>
      <c r="H172" s="37">
        <v>0</v>
      </c>
      <c r="I172" s="98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</row>
    <row r="173" spans="1:23" s="6" customFormat="1" ht="15.6" customHeight="1">
      <c r="A173" s="117" t="s">
        <v>56</v>
      </c>
      <c r="B173" s="118"/>
      <c r="C173" s="38">
        <v>2019</v>
      </c>
      <c r="D173" s="39">
        <f>D122+D125+D131+D134+D137+D140+D143+D146+D149+D152+D155+D158+D161+D164+D167+D170+D128</f>
        <v>6918.2121299999999</v>
      </c>
      <c r="E173" s="39">
        <f>E122+E125+E131+E134+E137+E140+E143+E146+E149+E152+E155+E158+E161+E164+E170</f>
        <v>217.16299999999998</v>
      </c>
      <c r="F173" s="39">
        <f>F122+F125+F131+F134+F137+F140+F143+F146+F149+F152+F155+F158+F161+F164+F167+F170</f>
        <v>3.52</v>
      </c>
      <c r="G173" s="39">
        <f>G122+G125+G131+G134+G137+G140+G143+G146+G149+G152+G155+G158+G161+G164+G167+G170</f>
        <v>244.39999999999998</v>
      </c>
      <c r="H173" s="39">
        <f>H122+H125+H131+H134+H137+H140+H143+H146+H149+H152+H155+H158+H161+H164+H167+H170+H128</f>
        <v>6453.1291300000003</v>
      </c>
      <c r="I173" s="106"/>
    </row>
    <row r="174" spans="1:23" s="6" customFormat="1" ht="15.6" customHeight="1">
      <c r="A174" s="104"/>
      <c r="B174" s="105"/>
      <c r="C174" s="16">
        <v>2020</v>
      </c>
      <c r="D174" s="17">
        <f>D123+D126+D132+D135+D138+D141+D144+D147+D150+D153+D156+D159+D162+D165+D129</f>
        <v>7328.6275800000003</v>
      </c>
      <c r="E174" s="17">
        <f t="shared" ref="E174:G175" si="24">E123+E126+E132+E135+E138+E141+E144+E147+E150+E153+E156+E159+E162+E165</f>
        <v>140.30000000000001</v>
      </c>
      <c r="F174" s="17">
        <f t="shared" si="24"/>
        <v>3.52</v>
      </c>
      <c r="G174" s="17">
        <f t="shared" si="24"/>
        <v>17.607579999999999</v>
      </c>
      <c r="H174" s="17">
        <f>H123+H126+H132+H135+H138+H141+H144+H147+H150+H153+H156+H159+H162+H165+H129</f>
        <v>7167.2000000000007</v>
      </c>
      <c r="I174" s="106"/>
    </row>
    <row r="175" spans="1:23" s="6" customFormat="1" ht="15.6" customHeight="1">
      <c r="A175" s="104"/>
      <c r="B175" s="105"/>
      <c r="C175" s="16">
        <v>2021</v>
      </c>
      <c r="D175" s="17">
        <f>D124+D127+D133+D136+D139+D142+D145+D148+D151+D154+D157+D160+D163+D166+D130</f>
        <v>7524.62</v>
      </c>
      <c r="E175" s="17">
        <f t="shared" si="24"/>
        <v>142.6</v>
      </c>
      <c r="F175" s="17">
        <f t="shared" si="24"/>
        <v>3.52</v>
      </c>
      <c r="G175" s="17">
        <f t="shared" si="24"/>
        <v>0</v>
      </c>
      <c r="H175" s="17">
        <f>H124+H127+H133+H136+H139+H142+H145+H148+H151+H154+H157+H160+H163+H166+H130</f>
        <v>7378.5</v>
      </c>
      <c r="I175" s="107"/>
    </row>
    <row r="176" spans="1:23" s="6" customFormat="1" ht="30" customHeight="1">
      <c r="A176" s="102" t="s">
        <v>73</v>
      </c>
      <c r="B176" s="103"/>
      <c r="C176" s="16" t="s">
        <v>69</v>
      </c>
      <c r="D176" s="17">
        <f>D173+D174+D175</f>
        <v>21771.459709999999</v>
      </c>
      <c r="E176" s="17">
        <f t="shared" ref="E176:H176" si="25">E173+E174+E175</f>
        <v>500.06299999999999</v>
      </c>
      <c r="F176" s="17">
        <f t="shared" si="25"/>
        <v>10.56</v>
      </c>
      <c r="G176" s="17">
        <f t="shared" si="25"/>
        <v>262.00757999999996</v>
      </c>
      <c r="H176" s="17">
        <f t="shared" si="25"/>
        <v>20998.829130000002</v>
      </c>
      <c r="I176" s="17"/>
    </row>
    <row r="177" spans="1:23" s="6" customFormat="1" ht="15.6" customHeight="1">
      <c r="A177" s="143" t="s">
        <v>17</v>
      </c>
      <c r="B177" s="144"/>
      <c r="C177" s="144"/>
      <c r="D177" s="144"/>
      <c r="E177" s="144"/>
      <c r="F177" s="144"/>
      <c r="G177" s="144"/>
      <c r="H177" s="144"/>
      <c r="I177" s="145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</row>
    <row r="178" spans="1:23" s="6" customFormat="1" ht="20.399999999999999" customHeight="1">
      <c r="A178" s="141">
        <v>1</v>
      </c>
      <c r="B178" s="142" t="s">
        <v>51</v>
      </c>
      <c r="C178" s="18">
        <v>2019</v>
      </c>
      <c r="D178" s="19">
        <f t="shared" ref="D178:D183" si="26">E178+F178+G178+H178</f>
        <v>99</v>
      </c>
      <c r="E178" s="19">
        <v>0</v>
      </c>
      <c r="F178" s="19">
        <v>0</v>
      </c>
      <c r="G178" s="19">
        <v>99</v>
      </c>
      <c r="H178" s="19">
        <v>0</v>
      </c>
      <c r="I178" s="146" t="s">
        <v>11</v>
      </c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</row>
    <row r="179" spans="1:23" s="6" customFormat="1" ht="20.399999999999999" customHeight="1">
      <c r="A179" s="141"/>
      <c r="B179" s="142"/>
      <c r="C179" s="18">
        <v>2020</v>
      </c>
      <c r="D179" s="19">
        <f t="shared" si="26"/>
        <v>0</v>
      </c>
      <c r="E179" s="19">
        <v>0</v>
      </c>
      <c r="F179" s="19">
        <v>0</v>
      </c>
      <c r="G179" s="19">
        <v>0</v>
      </c>
      <c r="H179" s="19">
        <v>0</v>
      </c>
      <c r="I179" s="97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</row>
    <row r="180" spans="1:23" s="6" customFormat="1" ht="20.399999999999999" customHeight="1">
      <c r="A180" s="141"/>
      <c r="B180" s="142"/>
      <c r="C180" s="18">
        <v>2021</v>
      </c>
      <c r="D180" s="19">
        <f t="shared" si="26"/>
        <v>0</v>
      </c>
      <c r="E180" s="19">
        <v>0</v>
      </c>
      <c r="F180" s="19">
        <v>0</v>
      </c>
      <c r="G180" s="19">
        <v>0</v>
      </c>
      <c r="H180" s="19">
        <v>0</v>
      </c>
      <c r="I180" s="147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</row>
    <row r="181" spans="1:23" s="6" customFormat="1" ht="15.6" customHeight="1">
      <c r="A181" s="141">
        <v>2</v>
      </c>
      <c r="B181" s="142" t="s">
        <v>52</v>
      </c>
      <c r="C181" s="18">
        <v>2019</v>
      </c>
      <c r="D181" s="19">
        <f t="shared" si="26"/>
        <v>585</v>
      </c>
      <c r="E181" s="19">
        <v>0</v>
      </c>
      <c r="F181" s="19">
        <v>0</v>
      </c>
      <c r="G181" s="19">
        <v>585</v>
      </c>
      <c r="H181" s="19">
        <v>0</v>
      </c>
      <c r="I181" s="146" t="s">
        <v>11</v>
      </c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</row>
    <row r="182" spans="1:23" s="6" customFormat="1" ht="15.6" customHeight="1">
      <c r="A182" s="141"/>
      <c r="B182" s="142"/>
      <c r="C182" s="18">
        <v>2020</v>
      </c>
      <c r="D182" s="19">
        <f t="shared" si="26"/>
        <v>0</v>
      </c>
      <c r="E182" s="19">
        <v>0</v>
      </c>
      <c r="F182" s="19">
        <v>0</v>
      </c>
      <c r="G182" s="19">
        <v>0</v>
      </c>
      <c r="H182" s="19">
        <v>0</v>
      </c>
      <c r="I182" s="97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</row>
    <row r="183" spans="1:23" s="6" customFormat="1" ht="15.6" customHeight="1">
      <c r="A183" s="141"/>
      <c r="B183" s="142"/>
      <c r="C183" s="18">
        <v>2021</v>
      </c>
      <c r="D183" s="19">
        <f t="shared" si="26"/>
        <v>0</v>
      </c>
      <c r="E183" s="19">
        <v>0</v>
      </c>
      <c r="F183" s="19">
        <v>0</v>
      </c>
      <c r="G183" s="19">
        <v>0</v>
      </c>
      <c r="H183" s="19">
        <v>0</v>
      </c>
      <c r="I183" s="147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</row>
    <row r="184" spans="1:23" s="6" customFormat="1" ht="15.6" customHeight="1">
      <c r="A184" s="104" t="s">
        <v>57</v>
      </c>
      <c r="B184" s="105"/>
      <c r="C184" s="8">
        <v>2019</v>
      </c>
      <c r="D184" s="9">
        <f t="shared" ref="D184:H186" si="27">D178+D181</f>
        <v>684</v>
      </c>
      <c r="E184" s="9">
        <f t="shared" si="27"/>
        <v>0</v>
      </c>
      <c r="F184" s="9">
        <f t="shared" si="27"/>
        <v>0</v>
      </c>
      <c r="G184" s="9">
        <f t="shared" si="27"/>
        <v>684</v>
      </c>
      <c r="H184" s="9">
        <f t="shared" si="27"/>
        <v>0</v>
      </c>
      <c r="I184" s="116"/>
    </row>
    <row r="185" spans="1:23" s="6" customFormat="1" ht="15.6" customHeight="1">
      <c r="A185" s="104"/>
      <c r="B185" s="105"/>
      <c r="C185" s="8">
        <v>2020</v>
      </c>
      <c r="D185" s="9">
        <f t="shared" si="27"/>
        <v>0</v>
      </c>
      <c r="E185" s="9">
        <f t="shared" si="27"/>
        <v>0</v>
      </c>
      <c r="F185" s="9">
        <f t="shared" si="27"/>
        <v>0</v>
      </c>
      <c r="G185" s="9">
        <f t="shared" si="27"/>
        <v>0</v>
      </c>
      <c r="H185" s="9">
        <f t="shared" si="27"/>
        <v>0</v>
      </c>
      <c r="I185" s="106"/>
    </row>
    <row r="186" spans="1:23" s="6" customFormat="1" ht="15.6" customHeight="1">
      <c r="A186" s="104"/>
      <c r="B186" s="105"/>
      <c r="C186" s="8">
        <v>2021</v>
      </c>
      <c r="D186" s="9">
        <f t="shared" si="27"/>
        <v>0</v>
      </c>
      <c r="E186" s="9">
        <f t="shared" si="27"/>
        <v>0</v>
      </c>
      <c r="F186" s="9">
        <f t="shared" si="27"/>
        <v>0</v>
      </c>
      <c r="G186" s="9">
        <f t="shared" si="27"/>
        <v>0</v>
      </c>
      <c r="H186" s="9">
        <f t="shared" si="27"/>
        <v>0</v>
      </c>
      <c r="I186" s="107"/>
    </row>
    <row r="187" spans="1:23" s="6" customFormat="1" ht="46.8" customHeight="1">
      <c r="A187" s="102" t="s">
        <v>74</v>
      </c>
      <c r="B187" s="103"/>
      <c r="C187" s="25" t="s">
        <v>69</v>
      </c>
      <c r="D187" s="9">
        <f>D184+D185+D186</f>
        <v>684</v>
      </c>
      <c r="E187" s="9">
        <f t="shared" ref="E187:H187" si="28">E184+E185+E186</f>
        <v>0</v>
      </c>
      <c r="F187" s="9">
        <f t="shared" si="28"/>
        <v>0</v>
      </c>
      <c r="G187" s="9">
        <f t="shared" si="28"/>
        <v>684</v>
      </c>
      <c r="H187" s="9">
        <f t="shared" si="28"/>
        <v>0</v>
      </c>
      <c r="I187" s="44"/>
    </row>
    <row r="188" spans="1:23" s="11" customFormat="1" ht="23.4" customHeight="1">
      <c r="A188" s="110" t="s">
        <v>18</v>
      </c>
      <c r="B188" s="111"/>
      <c r="C188" s="20">
        <v>2019</v>
      </c>
      <c r="D188" s="10">
        <f t="shared" ref="D188:H190" si="29">D25+D42+D65+D98+D117+D173+D184</f>
        <v>22233.05631</v>
      </c>
      <c r="E188" s="10">
        <f t="shared" si="29"/>
        <v>2153.163</v>
      </c>
      <c r="F188" s="10">
        <f t="shared" si="29"/>
        <v>6913.4</v>
      </c>
      <c r="G188" s="10">
        <f t="shared" si="29"/>
        <v>2452.9568199999999</v>
      </c>
      <c r="H188" s="10">
        <f t="shared" si="29"/>
        <v>10713.53649</v>
      </c>
      <c r="I188" s="114"/>
    </row>
    <row r="189" spans="1:23" s="11" customFormat="1" ht="23.4" customHeight="1">
      <c r="A189" s="110"/>
      <c r="B189" s="111"/>
      <c r="C189" s="20">
        <v>2020</v>
      </c>
      <c r="D189" s="10">
        <f t="shared" si="29"/>
        <v>29283.645769999999</v>
      </c>
      <c r="E189" s="10">
        <f t="shared" si="29"/>
        <v>140.30000000000001</v>
      </c>
      <c r="F189" s="10">
        <f t="shared" si="29"/>
        <v>12557.310000000001</v>
      </c>
      <c r="G189" s="10">
        <f t="shared" si="29"/>
        <v>150.35696000000002</v>
      </c>
      <c r="H189" s="10">
        <f t="shared" si="29"/>
        <v>16435.678810000001</v>
      </c>
      <c r="I189" s="115"/>
    </row>
    <row r="190" spans="1:23" s="11" customFormat="1" ht="23.4" customHeight="1">
      <c r="A190" s="112"/>
      <c r="B190" s="113"/>
      <c r="C190" s="48">
        <v>2021</v>
      </c>
      <c r="D190" s="49">
        <f t="shared" si="29"/>
        <v>15723.119999999999</v>
      </c>
      <c r="E190" s="49">
        <f t="shared" si="29"/>
        <v>142.6</v>
      </c>
      <c r="F190" s="49">
        <f t="shared" si="29"/>
        <v>154.72</v>
      </c>
      <c r="G190" s="49">
        <f t="shared" si="29"/>
        <v>0</v>
      </c>
      <c r="H190" s="49">
        <f t="shared" si="29"/>
        <v>15425.8</v>
      </c>
      <c r="I190" s="115"/>
    </row>
    <row r="191" spans="1:23" s="11" customFormat="1" ht="42" customHeight="1">
      <c r="A191" s="111" t="s">
        <v>75</v>
      </c>
      <c r="B191" s="111"/>
      <c r="C191" s="47" t="s">
        <v>69</v>
      </c>
      <c r="D191" s="10">
        <f>D188+D189+D190</f>
        <v>67239.822079999998</v>
      </c>
      <c r="E191" s="10">
        <f t="shared" ref="E191:H191" si="30">E188+E189+E190</f>
        <v>2436.0630000000001</v>
      </c>
      <c r="F191" s="10">
        <f t="shared" si="30"/>
        <v>19625.43</v>
      </c>
      <c r="G191" s="10">
        <f t="shared" si="30"/>
        <v>2603.31378</v>
      </c>
      <c r="H191" s="10">
        <f t="shared" si="30"/>
        <v>42575.015299999999</v>
      </c>
      <c r="I191" s="50"/>
    </row>
  </sheetData>
  <mergeCells count="180">
    <mergeCell ref="A191:B191"/>
    <mergeCell ref="I170:I172"/>
    <mergeCell ref="A114:A116"/>
    <mergeCell ref="A122:A124"/>
    <mergeCell ref="A121:I121"/>
    <mergeCell ref="A178:A180"/>
    <mergeCell ref="A181:A183"/>
    <mergeCell ref="A170:A172"/>
    <mergeCell ref="B170:B172"/>
    <mergeCell ref="B178:B180"/>
    <mergeCell ref="B181:B183"/>
    <mergeCell ref="A177:I177"/>
    <mergeCell ref="B140:B142"/>
    <mergeCell ref="B143:B145"/>
    <mergeCell ref="B146:B148"/>
    <mergeCell ref="B149:B151"/>
    <mergeCell ref="B152:B154"/>
    <mergeCell ref="B155:B157"/>
    <mergeCell ref="I178:I180"/>
    <mergeCell ref="I181:I183"/>
    <mergeCell ref="I164:I166"/>
    <mergeCell ref="I143:I145"/>
    <mergeCell ref="I146:I148"/>
    <mergeCell ref="I149:I151"/>
    <mergeCell ref="I108:I110"/>
    <mergeCell ref="A146:A148"/>
    <mergeCell ref="A149:A151"/>
    <mergeCell ref="A152:A154"/>
    <mergeCell ref="A155:A157"/>
    <mergeCell ref="A158:A160"/>
    <mergeCell ref="B114:B116"/>
    <mergeCell ref="A161:A163"/>
    <mergeCell ref="A108:A110"/>
    <mergeCell ref="A111:A113"/>
    <mergeCell ref="I134:I136"/>
    <mergeCell ref="I137:I139"/>
    <mergeCell ref="B125:B127"/>
    <mergeCell ref="B131:B133"/>
    <mergeCell ref="B134:B136"/>
    <mergeCell ref="B137:B139"/>
    <mergeCell ref="I125:I127"/>
    <mergeCell ref="B122:B124"/>
    <mergeCell ref="A167:A169"/>
    <mergeCell ref="A10:A12"/>
    <mergeCell ref="A13:A15"/>
    <mergeCell ref="A16:A18"/>
    <mergeCell ref="A53:A55"/>
    <mergeCell ref="A56:A58"/>
    <mergeCell ref="A70:A72"/>
    <mergeCell ref="A73:A75"/>
    <mergeCell ref="A76:A79"/>
    <mergeCell ref="I152:I154"/>
    <mergeCell ref="I103:I107"/>
    <mergeCell ref="B89:B91"/>
    <mergeCell ref="I111:I113"/>
    <mergeCell ref="I114:I116"/>
    <mergeCell ref="I131:I133"/>
    <mergeCell ref="I38:I41"/>
    <mergeCell ref="A62:A64"/>
    <mergeCell ref="B62:B64"/>
    <mergeCell ref="I62:I64"/>
    <mergeCell ref="A59:A61"/>
    <mergeCell ref="B59:B61"/>
    <mergeCell ref="I98:I100"/>
    <mergeCell ref="A98:B100"/>
    <mergeCell ref="B80:B82"/>
    <mergeCell ref="B108:B110"/>
    <mergeCell ref="B19:B21"/>
    <mergeCell ref="A29:I29"/>
    <mergeCell ref="A46:I46"/>
    <mergeCell ref="A69:I69"/>
    <mergeCell ref="D78:D79"/>
    <mergeCell ref="F78:F79"/>
    <mergeCell ref="G78:G79"/>
    <mergeCell ref="H78:H79"/>
    <mergeCell ref="B70:B72"/>
    <mergeCell ref="A68:B68"/>
    <mergeCell ref="I59:I61"/>
    <mergeCell ref="I47:I49"/>
    <mergeCell ref="I53:I55"/>
    <mergeCell ref="B53:B55"/>
    <mergeCell ref="B56:B58"/>
    <mergeCell ref="B47:B49"/>
    <mergeCell ref="A22:A24"/>
    <mergeCell ref="H1:I1"/>
    <mergeCell ref="B2:I3"/>
    <mergeCell ref="D5:H5"/>
    <mergeCell ref="I5:I7"/>
    <mergeCell ref="D6:D7"/>
    <mergeCell ref="E6:H6"/>
    <mergeCell ref="A65:B67"/>
    <mergeCell ref="B5:B7"/>
    <mergeCell ref="C5:C7"/>
    <mergeCell ref="B30:B32"/>
    <mergeCell ref="I56:I58"/>
    <mergeCell ref="A28:B28"/>
    <mergeCell ref="A45:B45"/>
    <mergeCell ref="A30:A32"/>
    <mergeCell ref="A9:I9"/>
    <mergeCell ref="B10:B12"/>
    <mergeCell ref="B13:B15"/>
    <mergeCell ref="B16:B18"/>
    <mergeCell ref="B22:B24"/>
    <mergeCell ref="A25:B27"/>
    <mergeCell ref="A47:A49"/>
    <mergeCell ref="A42:B44"/>
    <mergeCell ref="A19:A21"/>
    <mergeCell ref="A5:A7"/>
    <mergeCell ref="I65:I67"/>
    <mergeCell ref="E78:E79"/>
    <mergeCell ref="A80:A82"/>
    <mergeCell ref="A83:A85"/>
    <mergeCell ref="A86:A88"/>
    <mergeCell ref="I173:I175"/>
    <mergeCell ref="B167:B169"/>
    <mergeCell ref="I140:I142"/>
    <mergeCell ref="I117:I119"/>
    <mergeCell ref="I122:I124"/>
    <mergeCell ref="B158:B160"/>
    <mergeCell ref="B161:B163"/>
    <mergeCell ref="B164:B166"/>
    <mergeCell ref="A92:A94"/>
    <mergeCell ref="B92:B94"/>
    <mergeCell ref="I92:I94"/>
    <mergeCell ref="A95:A97"/>
    <mergeCell ref="B95:B97"/>
    <mergeCell ref="I95:I97"/>
    <mergeCell ref="B83:B85"/>
    <mergeCell ref="B86:B88"/>
    <mergeCell ref="A101:B101"/>
    <mergeCell ref="A120:B120"/>
    <mergeCell ref="A89:A91"/>
    <mergeCell ref="B128:B130"/>
    <mergeCell ref="I128:I130"/>
    <mergeCell ref="B73:B75"/>
    <mergeCell ref="B76:B79"/>
    <mergeCell ref="C78:C79"/>
    <mergeCell ref="A188:B190"/>
    <mergeCell ref="I188:I190"/>
    <mergeCell ref="I184:I186"/>
    <mergeCell ref="A117:B119"/>
    <mergeCell ref="A173:B175"/>
    <mergeCell ref="A102:I102"/>
    <mergeCell ref="I155:I157"/>
    <mergeCell ref="I158:I160"/>
    <mergeCell ref="I161:I163"/>
    <mergeCell ref="A176:B176"/>
    <mergeCell ref="B111:B113"/>
    <mergeCell ref="I167:I169"/>
    <mergeCell ref="A164:A166"/>
    <mergeCell ref="A125:A127"/>
    <mergeCell ref="A131:A133"/>
    <mergeCell ref="A134:A136"/>
    <mergeCell ref="A137:A139"/>
    <mergeCell ref="A140:A142"/>
    <mergeCell ref="A143:A145"/>
    <mergeCell ref="A50:A52"/>
    <mergeCell ref="B50:B52"/>
    <mergeCell ref="I50:I52"/>
    <mergeCell ref="C105:C106"/>
    <mergeCell ref="C35:C36"/>
    <mergeCell ref="A187:B187"/>
    <mergeCell ref="A184:B186"/>
    <mergeCell ref="I10:I12"/>
    <mergeCell ref="I13:I15"/>
    <mergeCell ref="I16:I18"/>
    <mergeCell ref="I19:I21"/>
    <mergeCell ref="I22:I24"/>
    <mergeCell ref="I25:I27"/>
    <mergeCell ref="I30:I32"/>
    <mergeCell ref="I33:I37"/>
    <mergeCell ref="I42:I44"/>
    <mergeCell ref="I70:I72"/>
    <mergeCell ref="I73:I75"/>
    <mergeCell ref="I76:I79"/>
    <mergeCell ref="I80:I82"/>
    <mergeCell ref="I83:I85"/>
    <mergeCell ref="I86:I88"/>
    <mergeCell ref="I89:I91"/>
    <mergeCell ref="A128:A130"/>
  </mergeCells>
  <printOptions horizontalCentered="1"/>
  <pageMargins left="0.5" right="0.51" top="0.74803149606299213" bottom="0.74803149606299213" header="0.31496062992125984" footer="0.31496062992125984"/>
  <pageSetup paperSize="9" scale="77" fitToHeight="0" orientation="portrait" horizontalDpi="180" verticalDpi="180" r:id="rId1"/>
  <rowBreaks count="4" manualBreakCount="4">
    <brk id="38" max="8" man="1"/>
    <brk id="80" max="8" man="1"/>
    <brk id="121" max="8" man="1"/>
    <brk id="177" max="8" man="1"/>
  </rowBreaks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E22:T151"/>
  <sheetViews>
    <sheetView workbookViewId="0">
      <selection activeCell="G1" sqref="G1:T1048576"/>
    </sheetView>
  </sheetViews>
  <sheetFormatPr defaultRowHeight="14.4"/>
  <cols>
    <col min="7" max="20" width="8.88671875" style="4"/>
  </cols>
  <sheetData>
    <row r="22" spans="5:20"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5:20"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</row>
    <row r="24" spans="5:20">
      <c r="E24" s="4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</row>
    <row r="25" spans="5:20">
      <c r="E25" s="4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5:20">
      <c r="E26" s="4"/>
    </row>
    <row r="27" spans="5:20">
      <c r="E27" s="4"/>
    </row>
    <row r="28" spans="5:20">
      <c r="E28" s="4"/>
    </row>
    <row r="29" spans="5:20">
      <c r="E29" s="4"/>
    </row>
    <row r="30" spans="5:20" ht="60.6">
      <c r="E30" s="7" t="s">
        <v>11</v>
      </c>
    </row>
    <row r="31" spans="5:20">
      <c r="E31" s="1"/>
    </row>
    <row r="32" spans="5:20">
      <c r="E32" s="1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5:20">
      <c r="E33" s="1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5:20">
      <c r="E34" s="1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5:20">
      <c r="E35" s="1"/>
    </row>
    <row r="36" spans="5:20">
      <c r="E36" s="5"/>
    </row>
    <row r="37" spans="5:20">
      <c r="E37" s="5"/>
    </row>
    <row r="38" spans="5:20">
      <c r="E38" s="5"/>
    </row>
    <row r="39" spans="5:20">
      <c r="E39" s="3"/>
    </row>
    <row r="40" spans="5:20">
      <c r="E40" s="1"/>
    </row>
    <row r="41" spans="5:20">
      <c r="E41" s="1"/>
    </row>
    <row r="42" spans="5:20">
      <c r="E42" s="1"/>
    </row>
    <row r="43" spans="5:20">
      <c r="E43" s="1"/>
    </row>
    <row r="44" spans="5:20">
      <c r="E44" s="1"/>
    </row>
    <row r="45" spans="5:20">
      <c r="E45" s="1"/>
      <c r="G45" s="5"/>
      <c r="H45" s="5"/>
      <c r="I45" s="2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</row>
    <row r="46" spans="5:20">
      <c r="E46" s="2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</row>
    <row r="47" spans="5:20">
      <c r="E47" s="2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5:20">
      <c r="E48" s="2"/>
    </row>
    <row r="49" spans="5:5">
      <c r="E49" s="1"/>
    </row>
    <row r="50" spans="5:5">
      <c r="E50" s="4"/>
    </row>
    <row r="51" spans="5:5">
      <c r="E51" s="4"/>
    </row>
    <row r="52" spans="5:5">
      <c r="E52" s="4"/>
    </row>
    <row r="53" spans="5:5">
      <c r="E53" s="4"/>
    </row>
    <row r="54" spans="5:5">
      <c r="E54" s="4"/>
    </row>
    <row r="55" spans="5:5">
      <c r="E55" s="4"/>
    </row>
    <row r="71" spans="7:20"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</row>
    <row r="72" spans="7:20"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pans="7:20"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</row>
    <row r="90" spans="7:20"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7:20"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7:20"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136" spans="7:20"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</row>
    <row r="137" spans="7:20"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</row>
    <row r="138" spans="7:20"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</row>
    <row r="146" spans="7:20"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</row>
    <row r="147" spans="7:20"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</row>
    <row r="148" spans="7:20"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</row>
    <row r="149" spans="7:20"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</row>
    <row r="150" spans="7:20"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</row>
    <row r="151" spans="7:20"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2020-07-13T07:52:54Z</dcterms:modified>
</cp:coreProperties>
</file>