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30" yWindow="180" windowWidth="14880" windowHeight="11580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<sst xmlns="http://schemas.openxmlformats.org/spreadsheetml/2006/main" count="62" uniqueCount="60">
  <si>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Наименование КВД</t>
  </si>
  <si>
    <t>КВД</t>
  </si>
  <si>
    <t>Налог на имущество физических лиц</t>
  </si>
  <si>
    <t>Земельный налог</t>
  </si>
  <si>
    <t>Административные платежи</t>
  </si>
  <si>
    <t>Итого безвозмездных перечислений:</t>
  </si>
  <si>
    <t>Всего доходов:</t>
  </si>
  <si>
    <t>Налог на доходы физических лиц с доходов</t>
  </si>
  <si>
    <t>Субвенции</t>
  </si>
  <si>
    <t>20202000000000</t>
  </si>
  <si>
    <t>Невыясненные поступления</t>
  </si>
  <si>
    <t>11701050100000</t>
  </si>
  <si>
    <t>Дотации</t>
  </si>
  <si>
    <t>20201000000000</t>
  </si>
  <si>
    <t>10102000000000</t>
  </si>
  <si>
    <t>10601000000000</t>
  </si>
  <si>
    <t>11502050000000</t>
  </si>
  <si>
    <t>Субсидии</t>
  </si>
  <si>
    <t xml:space="preserve">  % исполнения</t>
  </si>
  <si>
    <t>Госпошлина</t>
  </si>
  <si>
    <t>10800000000000</t>
  </si>
  <si>
    <t xml:space="preserve">Ед.изм.: </t>
  </si>
  <si>
    <t>руб.</t>
  </si>
  <si>
    <t>Итого  доходов:</t>
  </si>
  <si>
    <t>Доходы от продажи земельных участков</t>
  </si>
  <si>
    <t>11406000000000</t>
  </si>
  <si>
    <t>Иные межбюджетные трансферты</t>
  </si>
  <si>
    <t>20204000000000</t>
  </si>
  <si>
    <t>Прочие неналоговые доходы</t>
  </si>
  <si>
    <t>1110501(2)0000000</t>
  </si>
  <si>
    <t>Арендная плата за земли</t>
  </si>
  <si>
    <t>11402000000000</t>
  </si>
  <si>
    <t>Доходы от реализации имущества</t>
  </si>
  <si>
    <t>Прочие доходы от оказания платных услуг (работ)</t>
  </si>
  <si>
    <t>Возврат остатков межбюджетных трансфертов</t>
  </si>
  <si>
    <t>21900000000000</t>
  </si>
  <si>
    <t>налоговые и неналоговые</t>
  </si>
  <si>
    <t>общая</t>
  </si>
  <si>
    <t>11705050100000</t>
  </si>
  <si>
    <t>Прочие поступления от использования имущества</t>
  </si>
  <si>
    <t>11109045000000</t>
  </si>
  <si>
    <t>11300000000000</t>
  </si>
  <si>
    <t>Аренда имущества</t>
  </si>
  <si>
    <t>10302000000000</t>
  </si>
  <si>
    <t>Акцизы на нефтепродукты</t>
  </si>
  <si>
    <t>11105075000000</t>
  </si>
  <si>
    <t>Прочие безвозмездные поступления</t>
  </si>
  <si>
    <t>20700000000000</t>
  </si>
  <si>
    <t>Факт 2016 г.</t>
  </si>
  <si>
    <t>План 2017 г.</t>
  </si>
  <si>
    <t>к плану 2017 г.</t>
  </si>
  <si>
    <t xml:space="preserve">структура факт 2017 </t>
  </si>
  <si>
    <t>10606000000000</t>
  </si>
  <si>
    <t>Сведения об исполнении доходной части бюджета муниципального образования Гостицкое сельское поселение Сланцевского муниципального района Ленинградской области на 2017 год.</t>
  </si>
  <si>
    <t>к плану       1 полуг.    2017 г.</t>
  </si>
  <si>
    <t>План 1 полуг.    2017 г.</t>
  </si>
  <si>
    <t>на 01.06.2017 г.</t>
  </si>
  <si>
    <t>Факт 5 мес.    2016 г.</t>
  </si>
  <si>
    <t>Факт 5 мес.   2017 г.</t>
  </si>
  <si>
    <t>к Факту      5 мес.    2016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</si>
</sst>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0.00000"/>
    <numFmt numFmtId="176" formatCode="0.0000"/>
    <numFmt numFmtId="177" formatCode="0.000"/>
    <numFmt numFmtId="178" formatCode="#,##0.0"/>
  </numFmts>
  <fonts count="54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9"/>
      <name val="Arial Narrow"/>
      <family val="2"/>
    </font>
    <font>
      <b/>
      <sz val="10"/>
      <name val="Arial Cyr"/>
      <family val="0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4" fontId="7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172" fontId="6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Border="1" applyAlignment="1">
      <alignment horizontal="center" wrapText="1"/>
    </xf>
    <xf numFmtId="173" fontId="6" fillId="0" borderId="1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172" fontId="8" fillId="0" borderId="0" xfId="0" applyNumberFormat="1" applyFont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178" fontId="6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20" xfId="0" applyNumberFormat="1" applyFont="1" applyFill="1" applyBorder="1" applyAlignment="1">
      <alignment horizontal="right" vertical="center" wrapText="1"/>
    </xf>
    <xf numFmtId="178" fontId="19" fillId="0" borderId="15" xfId="0" applyNumberFormat="1" applyFont="1" applyFill="1" applyBorder="1" applyAlignment="1">
      <alignment horizontal="right" vertical="center" wrapText="1"/>
    </xf>
    <xf numFmtId="178" fontId="17" fillId="0" borderId="15" xfId="0" applyNumberFormat="1" applyFont="1" applyFill="1" applyBorder="1" applyAlignment="1">
      <alignment horizontal="right" vertical="center" wrapText="1"/>
    </xf>
    <xf numFmtId="178" fontId="6" fillId="0" borderId="10" xfId="0" applyNumberFormat="1" applyFont="1" applyFill="1" applyBorder="1" applyAlignment="1">
      <alignment horizontal="right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178" fontId="17" fillId="0" borderId="12" xfId="0" applyNumberFormat="1" applyFont="1" applyFill="1" applyBorder="1" applyAlignment="1">
      <alignment horizontal="right" vertical="center" wrapText="1"/>
    </xf>
    <xf numFmtId="49" fontId="8" fillId="0" borderId="21" xfId="0" applyNumberFormat="1" applyFont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8" fillId="0" borderId="22" xfId="0" applyNumberFormat="1" applyFont="1" applyFill="1" applyBorder="1" applyAlignment="1">
      <alignment horizontal="right" vertical="center" wrapText="1"/>
    </xf>
    <xf numFmtId="178" fontId="8" fillId="0" borderId="22" xfId="0" applyNumberFormat="1" applyFont="1" applyFill="1" applyBorder="1" applyAlignment="1">
      <alignment horizontal="right" vertical="center" wrapText="1"/>
    </xf>
    <xf numFmtId="178" fontId="8" fillId="0" borderId="23" xfId="0" applyNumberFormat="1" applyFont="1" applyFill="1" applyBorder="1" applyAlignment="1">
      <alignment horizontal="right" vertical="center" wrapText="1"/>
    </xf>
    <xf numFmtId="178" fontId="6" fillId="0" borderId="13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178" fontId="17" fillId="0" borderId="10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8" fillId="33" borderId="22" xfId="0" applyNumberFormat="1" applyFont="1" applyFill="1" applyBorder="1" applyAlignment="1">
      <alignment horizontal="right" vertical="center" wrapText="1"/>
    </xf>
    <xf numFmtId="4" fontId="6" fillId="33" borderId="14" xfId="0" applyNumberFormat="1" applyFont="1" applyFill="1" applyBorder="1" applyAlignment="1">
      <alignment horizontal="right" vertical="center" wrapText="1"/>
    </xf>
    <xf numFmtId="4" fontId="3" fillId="33" borderId="22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49" fontId="9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9" fontId="1" fillId="0" borderId="28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zoomScalePageLayoutView="0" workbookViewId="0" topLeftCell="A1">
      <selection activeCell="A30" sqref="A30:IV36"/>
    </sheetView>
  </sheetViews>
  <sheetFormatPr defaultColWidth="9.00390625" defaultRowHeight="12.75"/>
  <cols>
    <col min="1" max="1" width="34.875" style="0" customWidth="1"/>
    <col min="2" max="2" width="13.625" style="0" customWidth="1"/>
    <col min="3" max="3" width="15.00390625" style="0" customWidth="1"/>
    <col min="4" max="4" width="11.875" style="0" customWidth="1"/>
    <col min="5" max="5" width="12.25390625" style="0" customWidth="1"/>
    <col min="6" max="6" width="11.75390625" style="0" customWidth="1"/>
    <col min="7" max="7" width="12.25390625" style="0" customWidth="1"/>
    <col min="8" max="8" width="9.00390625" style="0" customWidth="1"/>
    <col min="9" max="10" width="8.125" style="0" customWidth="1"/>
    <col min="11" max="11" width="11.375" style="0" customWidth="1"/>
    <col min="12" max="12" width="0" style="0" hidden="1" customWidth="1"/>
  </cols>
  <sheetData>
    <row r="1" spans="1:11" s="18" customFormat="1" ht="37.5" customHeight="1">
      <c r="A1" s="60" t="s">
        <v>53</v>
      </c>
      <c r="B1" s="60"/>
      <c r="C1" s="60"/>
      <c r="D1" s="60"/>
      <c r="E1" s="60"/>
      <c r="F1" s="60"/>
      <c r="G1" s="60"/>
      <c r="H1" s="60"/>
      <c r="I1" s="60"/>
      <c r="J1" s="60"/>
      <c r="K1" s="17"/>
    </row>
    <row r="2" spans="1:11" ht="19.5" customHeight="1">
      <c r="A2" s="19" t="s">
        <v>56</v>
      </c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5" customHeight="1" thickBot="1">
      <c r="A3" s="13"/>
      <c r="B3" s="14"/>
      <c r="E3" s="5"/>
      <c r="F3" s="5"/>
      <c r="G3" s="5"/>
      <c r="H3" s="5"/>
      <c r="I3" s="5" t="s">
        <v>21</v>
      </c>
      <c r="J3" s="30" t="s">
        <v>22</v>
      </c>
      <c r="K3" s="15"/>
    </row>
    <row r="4" spans="1:13" ht="21" customHeight="1">
      <c r="A4" s="67" t="s">
        <v>0</v>
      </c>
      <c r="B4" s="69" t="s">
        <v>1</v>
      </c>
      <c r="C4" s="71" t="s">
        <v>48</v>
      </c>
      <c r="D4" s="71" t="s">
        <v>57</v>
      </c>
      <c r="E4" s="71" t="s">
        <v>49</v>
      </c>
      <c r="F4" s="71" t="s">
        <v>55</v>
      </c>
      <c r="G4" s="71" t="s">
        <v>58</v>
      </c>
      <c r="H4" s="64" t="s">
        <v>18</v>
      </c>
      <c r="I4" s="65"/>
      <c r="J4" s="66"/>
      <c r="K4" s="61" t="s">
        <v>51</v>
      </c>
      <c r="L4" s="62"/>
      <c r="M4" s="63"/>
    </row>
    <row r="5" spans="1:13" ht="33.75" customHeight="1">
      <c r="A5" s="68"/>
      <c r="B5" s="70"/>
      <c r="C5" s="72"/>
      <c r="D5" s="72"/>
      <c r="E5" s="72"/>
      <c r="F5" s="72"/>
      <c r="G5" s="72"/>
      <c r="H5" s="29" t="s">
        <v>50</v>
      </c>
      <c r="I5" s="29" t="s">
        <v>54</v>
      </c>
      <c r="J5" s="23" t="s">
        <v>59</v>
      </c>
      <c r="K5" s="34" t="s">
        <v>36</v>
      </c>
      <c r="L5" s="35" t="s">
        <v>37</v>
      </c>
      <c r="M5" s="35" t="s">
        <v>37</v>
      </c>
    </row>
    <row r="6" spans="1:13" ht="14.25" customHeight="1">
      <c r="A6" s="24" t="s">
        <v>7</v>
      </c>
      <c r="B6" s="7" t="s">
        <v>14</v>
      </c>
      <c r="C6" s="20">
        <v>810483.7</v>
      </c>
      <c r="D6" s="20">
        <v>327400.15</v>
      </c>
      <c r="E6" s="55">
        <v>895800</v>
      </c>
      <c r="F6" s="55">
        <v>431700</v>
      </c>
      <c r="G6" s="55">
        <v>355037.69</v>
      </c>
      <c r="H6" s="41">
        <f>G6/E6*100</f>
        <v>39.6335889707524</v>
      </c>
      <c r="I6" s="41">
        <f>G6/F6*100</f>
        <v>82.24176279823952</v>
      </c>
      <c r="J6" s="36">
        <f>G6/D6*100</f>
        <v>108.44151720761275</v>
      </c>
      <c r="K6" s="8">
        <f aca="true" t="shared" si="0" ref="K6:K20">G6/$G$20*100</f>
        <v>26.235269203959234</v>
      </c>
      <c r="L6" s="8">
        <f aca="true" t="shared" si="1" ref="L6:L28">G6/$G$28*100</f>
        <v>4.82644518855918</v>
      </c>
      <c r="M6" s="8">
        <f aca="true" t="shared" si="2" ref="M6:M28">G6/$G$28*100</f>
        <v>4.82644518855918</v>
      </c>
    </row>
    <row r="7" spans="1:13" ht="15.75" customHeight="1">
      <c r="A7" s="25" t="s">
        <v>44</v>
      </c>
      <c r="B7" s="7" t="s">
        <v>43</v>
      </c>
      <c r="C7" s="20">
        <f>266140.14+58.36</f>
        <v>266198.5</v>
      </c>
      <c r="D7" s="20">
        <v>97555.1</v>
      </c>
      <c r="E7" s="55">
        <v>243200</v>
      </c>
      <c r="F7" s="55">
        <v>118600</v>
      </c>
      <c r="G7" s="55">
        <v>87857.73</v>
      </c>
      <c r="H7" s="41">
        <f>G7/E7*100</f>
        <v>36.125711348684206</v>
      </c>
      <c r="I7" s="41">
        <f>G7/F7*100</f>
        <v>74.07903035413153</v>
      </c>
      <c r="J7" s="39">
        <f aca="true" t="shared" si="3" ref="J7:J28">G7/D7*100</f>
        <v>90.05959708923469</v>
      </c>
      <c r="K7" s="8">
        <f t="shared" si="0"/>
        <v>6.492187345514684</v>
      </c>
      <c r="L7" s="8">
        <f t="shared" si="1"/>
        <v>1.194353529723088</v>
      </c>
      <c r="M7" s="8">
        <f t="shared" si="2"/>
        <v>1.194353529723088</v>
      </c>
    </row>
    <row r="8" spans="1:13" ht="15.75" customHeight="1">
      <c r="A8" s="25" t="s">
        <v>2</v>
      </c>
      <c r="B8" s="7" t="s">
        <v>15</v>
      </c>
      <c r="C8" s="20">
        <v>55448.56</v>
      </c>
      <c r="D8" s="20">
        <v>555.16</v>
      </c>
      <c r="E8" s="55">
        <v>59000</v>
      </c>
      <c r="F8" s="55">
        <v>1000</v>
      </c>
      <c r="G8" s="55">
        <v>1895.16</v>
      </c>
      <c r="H8" s="41">
        <f aca="true" t="shared" si="4" ref="H8:H28">G8/E8*100</f>
        <v>3.2121355932203386</v>
      </c>
      <c r="I8" s="41">
        <f aca="true" t="shared" si="5" ref="I8:I28">G8/F8*100</f>
        <v>189.51600000000002</v>
      </c>
      <c r="J8" s="36">
        <f t="shared" si="3"/>
        <v>341.3718567620146</v>
      </c>
      <c r="K8" s="8">
        <f t="shared" si="0"/>
        <v>0.14004156230448486</v>
      </c>
      <c r="L8" s="8">
        <f t="shared" si="1"/>
        <v>0.0257631404247527</v>
      </c>
      <c r="M8" s="8">
        <f t="shared" si="2"/>
        <v>0.0257631404247527</v>
      </c>
    </row>
    <row r="9" spans="1:13" ht="17.25" customHeight="1">
      <c r="A9" s="25" t="s">
        <v>3</v>
      </c>
      <c r="B9" s="7" t="s">
        <v>52</v>
      </c>
      <c r="C9" s="20">
        <v>1081447.05</v>
      </c>
      <c r="D9" s="20">
        <v>401217.62</v>
      </c>
      <c r="E9" s="55">
        <v>1136000</v>
      </c>
      <c r="F9" s="55">
        <v>253000</v>
      </c>
      <c r="G9" s="55">
        <v>382043.95</v>
      </c>
      <c r="H9" s="41">
        <f t="shared" si="4"/>
        <v>33.63062940140845</v>
      </c>
      <c r="I9" s="41">
        <f t="shared" si="5"/>
        <v>151.0055138339921</v>
      </c>
      <c r="J9" s="36">
        <f t="shared" si="3"/>
        <v>95.22112962037909</v>
      </c>
      <c r="K9" s="8">
        <f t="shared" si="0"/>
        <v>28.230878462492086</v>
      </c>
      <c r="L9" s="8">
        <f t="shared" si="1"/>
        <v>5.193573066272609</v>
      </c>
      <c r="M9" s="8">
        <f t="shared" si="2"/>
        <v>5.193573066272609</v>
      </c>
    </row>
    <row r="10" spans="1:13" ht="14.25" customHeight="1">
      <c r="A10" s="25" t="s">
        <v>19</v>
      </c>
      <c r="B10" s="7" t="s">
        <v>20</v>
      </c>
      <c r="C10" s="20">
        <v>5997.04</v>
      </c>
      <c r="D10" s="20">
        <v>2747.04</v>
      </c>
      <c r="E10" s="55">
        <v>8600</v>
      </c>
      <c r="F10" s="55">
        <v>4300</v>
      </c>
      <c r="G10" s="55">
        <v>1240</v>
      </c>
      <c r="H10" s="41">
        <f t="shared" si="4"/>
        <v>14.418604651162791</v>
      </c>
      <c r="I10" s="41">
        <f t="shared" si="5"/>
        <v>28.837209302325583</v>
      </c>
      <c r="J10" s="36">
        <f t="shared" si="3"/>
        <v>45.13949560253946</v>
      </c>
      <c r="K10" s="8">
        <f t="shared" si="0"/>
        <v>0.09162895864072755</v>
      </c>
      <c r="L10" s="8">
        <f t="shared" si="1"/>
        <v>0.01685677944167951</v>
      </c>
      <c r="M10" s="8">
        <f t="shared" si="2"/>
        <v>0.01685677944167951</v>
      </c>
    </row>
    <row r="11" spans="1:13" ht="16.5" customHeight="1" hidden="1">
      <c r="A11" s="31" t="s">
        <v>30</v>
      </c>
      <c r="B11" s="7" t="s">
        <v>29</v>
      </c>
      <c r="C11" s="20">
        <v>0</v>
      </c>
      <c r="D11" s="20">
        <v>0</v>
      </c>
      <c r="E11" s="55">
        <v>0</v>
      </c>
      <c r="F11" s="55">
        <v>0</v>
      </c>
      <c r="G11" s="55">
        <v>0</v>
      </c>
      <c r="H11" s="53" t="e">
        <f t="shared" si="4"/>
        <v>#DIV/0!</v>
      </c>
      <c r="I11" s="53" t="e">
        <f t="shared" si="5"/>
        <v>#DIV/0!</v>
      </c>
      <c r="J11" s="40" t="e">
        <f t="shared" si="3"/>
        <v>#DIV/0!</v>
      </c>
      <c r="K11" s="8">
        <f t="shared" si="0"/>
        <v>0</v>
      </c>
      <c r="L11" s="8">
        <f t="shared" si="1"/>
        <v>0</v>
      </c>
      <c r="M11" s="8">
        <f t="shared" si="2"/>
        <v>0</v>
      </c>
    </row>
    <row r="12" spans="1:13" ht="16.5" customHeight="1">
      <c r="A12" s="25" t="s">
        <v>42</v>
      </c>
      <c r="B12" s="7" t="s">
        <v>45</v>
      </c>
      <c r="C12" s="20">
        <v>332681.3</v>
      </c>
      <c r="D12" s="20">
        <v>113190.66</v>
      </c>
      <c r="E12" s="55">
        <v>367600</v>
      </c>
      <c r="F12" s="55">
        <v>183800</v>
      </c>
      <c r="G12" s="55">
        <v>148904.66</v>
      </c>
      <c r="H12" s="41">
        <f t="shared" si="4"/>
        <v>40.50725244831339</v>
      </c>
      <c r="I12" s="41">
        <f t="shared" si="5"/>
        <v>81.01450489662678</v>
      </c>
      <c r="J12" s="36">
        <f t="shared" si="3"/>
        <v>131.55207328943925</v>
      </c>
      <c r="K12" s="8">
        <f t="shared" si="0"/>
        <v>11.00320881657387</v>
      </c>
      <c r="L12" s="8">
        <f t="shared" si="1"/>
        <v>2.0242362995631273</v>
      </c>
      <c r="M12" s="8">
        <f t="shared" si="2"/>
        <v>2.0242362995631273</v>
      </c>
    </row>
    <row r="13" spans="1:13" ht="16.5" customHeight="1">
      <c r="A13" s="25" t="s">
        <v>39</v>
      </c>
      <c r="B13" s="7" t="s">
        <v>40</v>
      </c>
      <c r="C13" s="20">
        <v>88505.27</v>
      </c>
      <c r="D13" s="20">
        <v>32002.04</v>
      </c>
      <c r="E13" s="55">
        <v>111500</v>
      </c>
      <c r="F13" s="55">
        <v>55500</v>
      </c>
      <c r="G13" s="55">
        <v>46967.83</v>
      </c>
      <c r="H13" s="41">
        <f t="shared" si="4"/>
        <v>42.123614349775785</v>
      </c>
      <c r="I13" s="41">
        <f t="shared" si="5"/>
        <v>84.62672072072073</v>
      </c>
      <c r="J13" s="36">
        <f t="shared" si="3"/>
        <v>146.76511247407979</v>
      </c>
      <c r="K13" s="8">
        <f t="shared" si="0"/>
        <v>3.4706559294473576</v>
      </c>
      <c r="L13" s="8">
        <f t="shared" si="1"/>
        <v>0.6384889928744341</v>
      </c>
      <c r="M13" s="8">
        <f t="shared" si="2"/>
        <v>0.6384889928744341</v>
      </c>
    </row>
    <row r="14" spans="1:13" ht="13.5" hidden="1">
      <c r="A14" s="25" t="s">
        <v>33</v>
      </c>
      <c r="B14" s="7" t="s">
        <v>41</v>
      </c>
      <c r="C14" s="20">
        <v>0</v>
      </c>
      <c r="D14" s="20">
        <v>0</v>
      </c>
      <c r="E14" s="55">
        <v>0</v>
      </c>
      <c r="F14" s="55">
        <v>0</v>
      </c>
      <c r="G14" s="55">
        <v>0</v>
      </c>
      <c r="H14" s="42" t="e">
        <f t="shared" si="4"/>
        <v>#DIV/0!</v>
      </c>
      <c r="I14" s="42" t="e">
        <f t="shared" si="5"/>
        <v>#DIV/0!</v>
      </c>
      <c r="J14" s="36" t="e">
        <f t="shared" si="3"/>
        <v>#DIV/0!</v>
      </c>
      <c r="K14" s="8">
        <f t="shared" si="0"/>
        <v>0</v>
      </c>
      <c r="L14" s="8">
        <f t="shared" si="1"/>
        <v>0</v>
      </c>
      <c r="M14" s="8">
        <f t="shared" si="2"/>
        <v>0</v>
      </c>
    </row>
    <row r="15" spans="1:13" ht="13.5">
      <c r="A15" s="26" t="s">
        <v>32</v>
      </c>
      <c r="B15" s="11" t="s">
        <v>31</v>
      </c>
      <c r="C15" s="21">
        <v>620274.52</v>
      </c>
      <c r="D15" s="21">
        <v>162762.54</v>
      </c>
      <c r="E15" s="56">
        <v>964900</v>
      </c>
      <c r="F15" s="56">
        <v>337400</v>
      </c>
      <c r="G15" s="56">
        <v>329036.94</v>
      </c>
      <c r="H15" s="41">
        <f t="shared" si="4"/>
        <v>34.10062597160328</v>
      </c>
      <c r="I15" s="41">
        <f t="shared" si="5"/>
        <v>97.5213218731476</v>
      </c>
      <c r="J15" s="36">
        <f t="shared" si="3"/>
        <v>202.15765863570329</v>
      </c>
      <c r="K15" s="8">
        <f t="shared" si="0"/>
        <v>24.31396142462222</v>
      </c>
      <c r="L15" s="8">
        <f t="shared" si="1"/>
        <v>4.472986391729948</v>
      </c>
      <c r="M15" s="8">
        <f t="shared" si="2"/>
        <v>4.472986391729948</v>
      </c>
    </row>
    <row r="16" spans="1:13" ht="13.5" customHeight="1" hidden="1">
      <c r="A16" s="26" t="s">
        <v>24</v>
      </c>
      <c r="B16" s="11" t="s">
        <v>25</v>
      </c>
      <c r="C16" s="21">
        <v>0</v>
      </c>
      <c r="D16" s="21">
        <v>0</v>
      </c>
      <c r="E16" s="56">
        <v>0</v>
      </c>
      <c r="F16" s="56">
        <v>0</v>
      </c>
      <c r="G16" s="56">
        <v>0</v>
      </c>
      <c r="H16" s="53" t="e">
        <f t="shared" si="4"/>
        <v>#DIV/0!</v>
      </c>
      <c r="I16" s="53" t="e">
        <f t="shared" si="5"/>
        <v>#DIV/0!</v>
      </c>
      <c r="J16" s="37" t="e">
        <f t="shared" si="3"/>
        <v>#DIV/0!</v>
      </c>
      <c r="K16" s="8">
        <f t="shared" si="0"/>
        <v>0</v>
      </c>
      <c r="L16" s="8">
        <f t="shared" si="1"/>
        <v>0</v>
      </c>
      <c r="M16" s="8">
        <f t="shared" si="2"/>
        <v>0</v>
      </c>
    </row>
    <row r="17" spans="1:13" ht="17.25" customHeight="1" thickBot="1">
      <c r="A17" s="26" t="s">
        <v>4</v>
      </c>
      <c r="B17" s="11" t="s">
        <v>16</v>
      </c>
      <c r="C17" s="21">
        <v>750</v>
      </c>
      <c r="D17" s="21">
        <v>150</v>
      </c>
      <c r="E17" s="56">
        <v>300</v>
      </c>
      <c r="F17" s="56">
        <v>300</v>
      </c>
      <c r="G17" s="56">
        <v>300</v>
      </c>
      <c r="H17" s="41">
        <f t="shared" si="4"/>
        <v>100</v>
      </c>
      <c r="I17" s="41">
        <f t="shared" si="5"/>
        <v>100</v>
      </c>
      <c r="J17" s="36">
        <f t="shared" si="3"/>
        <v>200</v>
      </c>
      <c r="K17" s="8">
        <f t="shared" si="0"/>
        <v>0.022168296445337313</v>
      </c>
      <c r="L17" s="8">
        <f t="shared" si="1"/>
        <v>0.004078253090728914</v>
      </c>
      <c r="M17" s="8">
        <f t="shared" si="2"/>
        <v>0.004078253090728914</v>
      </c>
    </row>
    <row r="18" spans="1:13" ht="17.25" customHeight="1" hidden="1">
      <c r="A18" s="26" t="s">
        <v>10</v>
      </c>
      <c r="B18" s="11" t="s">
        <v>11</v>
      </c>
      <c r="C18" s="21">
        <v>56773.96</v>
      </c>
      <c r="D18" s="21">
        <v>0</v>
      </c>
      <c r="E18" s="56">
        <v>0</v>
      </c>
      <c r="F18" s="56">
        <v>0</v>
      </c>
      <c r="G18" s="56">
        <v>0</v>
      </c>
      <c r="H18" s="43" t="e">
        <f>G18/E18*100</f>
        <v>#DIV/0!</v>
      </c>
      <c r="I18" s="43" t="e">
        <f>G18/F18*100</f>
        <v>#DIV/0!</v>
      </c>
      <c r="J18" s="37" t="e">
        <f>G18/D18*100</f>
        <v>#DIV/0!</v>
      </c>
      <c r="K18" s="8">
        <f t="shared" si="0"/>
        <v>0</v>
      </c>
      <c r="L18" s="8">
        <f t="shared" si="1"/>
        <v>0</v>
      </c>
      <c r="M18" s="8">
        <f t="shared" si="2"/>
        <v>0</v>
      </c>
    </row>
    <row r="19" spans="1:13" ht="17.25" customHeight="1" hidden="1">
      <c r="A19" s="27" t="s">
        <v>28</v>
      </c>
      <c r="B19" s="9" t="s">
        <v>38</v>
      </c>
      <c r="C19" s="21">
        <v>0</v>
      </c>
      <c r="D19" s="21">
        <v>0</v>
      </c>
      <c r="E19" s="56">
        <v>0</v>
      </c>
      <c r="F19" s="56">
        <v>0</v>
      </c>
      <c r="G19" s="56">
        <v>0</v>
      </c>
      <c r="H19" s="43" t="e">
        <f t="shared" si="4"/>
        <v>#DIV/0!</v>
      </c>
      <c r="I19" s="43" t="e">
        <f t="shared" si="5"/>
        <v>#DIV/0!</v>
      </c>
      <c r="J19" s="36" t="e">
        <f t="shared" si="3"/>
        <v>#DIV/0!</v>
      </c>
      <c r="K19" s="8">
        <f t="shared" si="0"/>
        <v>0</v>
      </c>
      <c r="L19" s="8">
        <f t="shared" si="1"/>
        <v>0</v>
      </c>
      <c r="M19" s="8">
        <f t="shared" si="2"/>
        <v>0</v>
      </c>
    </row>
    <row r="20" spans="1:13" ht="17.25" customHeight="1" thickBot="1">
      <c r="A20" s="44" t="s">
        <v>23</v>
      </c>
      <c r="B20" s="45"/>
      <c r="C20" s="47">
        <f>SUM(C6:C19)</f>
        <v>3318559.9</v>
      </c>
      <c r="D20" s="47">
        <f>SUM(D6:D19)</f>
        <v>1137580.31</v>
      </c>
      <c r="E20" s="57">
        <f>SUM(E6:E19)</f>
        <v>3786900</v>
      </c>
      <c r="F20" s="57">
        <f>SUM(F6:F19)</f>
        <v>1385600</v>
      </c>
      <c r="G20" s="57">
        <f>SUM(G6:G19)</f>
        <v>1353283.96</v>
      </c>
      <c r="H20" s="48">
        <f t="shared" si="4"/>
        <v>35.735930708495076</v>
      </c>
      <c r="I20" s="48">
        <f t="shared" si="5"/>
        <v>97.66772228637414</v>
      </c>
      <c r="J20" s="49">
        <f t="shared" si="3"/>
        <v>118.96161950974695</v>
      </c>
      <c r="K20" s="33">
        <f t="shared" si="0"/>
        <v>100</v>
      </c>
      <c r="L20" s="33">
        <f t="shared" si="1"/>
        <v>18.396781641679546</v>
      </c>
      <c r="M20" s="33">
        <f t="shared" si="2"/>
        <v>18.396781641679546</v>
      </c>
    </row>
    <row r="21" spans="1:13" ht="13.5">
      <c r="A21" s="28" t="s">
        <v>12</v>
      </c>
      <c r="B21" s="12" t="s">
        <v>13</v>
      </c>
      <c r="C21" s="22">
        <v>5824500</v>
      </c>
      <c r="D21" s="22">
        <v>3203475</v>
      </c>
      <c r="E21" s="58">
        <v>5759000</v>
      </c>
      <c r="F21" s="58">
        <v>3167450</v>
      </c>
      <c r="G21" s="58">
        <v>3167450</v>
      </c>
      <c r="H21" s="50">
        <f t="shared" si="4"/>
        <v>55.00000000000001</v>
      </c>
      <c r="I21" s="50">
        <f t="shared" si="5"/>
        <v>100</v>
      </c>
      <c r="J21" s="38">
        <f t="shared" si="3"/>
        <v>98.8754399519272</v>
      </c>
      <c r="L21" s="8">
        <f t="shared" si="1"/>
        <v>43.05887584076433</v>
      </c>
      <c r="M21" s="8">
        <f t="shared" si="2"/>
        <v>43.05887584076433</v>
      </c>
    </row>
    <row r="22" spans="1:13" ht="13.5">
      <c r="A22" s="25" t="s">
        <v>17</v>
      </c>
      <c r="B22" s="7" t="s">
        <v>9</v>
      </c>
      <c r="C22" s="20">
        <v>6896979.47</v>
      </c>
      <c r="D22" s="20">
        <f>1278639.47+1150790</f>
        <v>2429429.4699999997</v>
      </c>
      <c r="E22" s="55">
        <v>2647800</v>
      </c>
      <c r="F22" s="55">
        <v>2442800</v>
      </c>
      <c r="G22" s="55">
        <v>2442800</v>
      </c>
      <c r="H22" s="50">
        <f t="shared" si="4"/>
        <v>92.2577233930055</v>
      </c>
      <c r="I22" s="41">
        <f>G22/F22*100</f>
        <v>100</v>
      </c>
      <c r="J22" s="36">
        <f>G22/D22*100</f>
        <v>100.55035678808986</v>
      </c>
      <c r="L22" s="8">
        <f t="shared" si="1"/>
        <v>33.20785550010864</v>
      </c>
      <c r="M22" s="8">
        <f t="shared" si="2"/>
        <v>33.20785550010864</v>
      </c>
    </row>
    <row r="23" spans="1:13" ht="13.5">
      <c r="A23" s="25" t="s">
        <v>8</v>
      </c>
      <c r="B23" s="7" t="s">
        <v>9</v>
      </c>
      <c r="C23" s="20">
        <v>97630</v>
      </c>
      <c r="D23" s="20">
        <v>56340</v>
      </c>
      <c r="E23" s="55">
        <v>126400</v>
      </c>
      <c r="F23" s="55">
        <v>63700</v>
      </c>
      <c r="G23" s="55">
        <v>63700</v>
      </c>
      <c r="H23" s="41">
        <f t="shared" si="4"/>
        <v>50.39556962025317</v>
      </c>
      <c r="I23" s="41">
        <f t="shared" si="5"/>
        <v>100</v>
      </c>
      <c r="J23" s="36">
        <f t="shared" si="3"/>
        <v>113.06354277600283</v>
      </c>
      <c r="L23" s="8">
        <f t="shared" si="1"/>
        <v>0.8659490729314394</v>
      </c>
      <c r="M23" s="8">
        <f t="shared" si="2"/>
        <v>0.8659490729314394</v>
      </c>
    </row>
    <row r="24" spans="1:13" ht="16.5" customHeight="1">
      <c r="A24" s="25" t="s">
        <v>26</v>
      </c>
      <c r="B24" s="7" t="s">
        <v>27</v>
      </c>
      <c r="C24" s="20">
        <v>5758015.08</v>
      </c>
      <c r="D24" s="20">
        <v>318273.95</v>
      </c>
      <c r="E24" s="55">
        <v>2113134.59</v>
      </c>
      <c r="F24" s="55">
        <v>1462834.59</v>
      </c>
      <c r="G24" s="55">
        <v>314568.03</v>
      </c>
      <c r="H24" s="41">
        <f>G24/E24*100</f>
        <v>14.886322503480484</v>
      </c>
      <c r="I24" s="41">
        <f>G24/F24*100</f>
        <v>21.504005452865318</v>
      </c>
      <c r="J24" s="36">
        <f>G24/D24*100</f>
        <v>98.83561944042232</v>
      </c>
      <c r="L24" s="8">
        <f t="shared" si="1"/>
        <v>4.27629346864002</v>
      </c>
      <c r="M24" s="8">
        <f t="shared" si="2"/>
        <v>4.27629346864002</v>
      </c>
    </row>
    <row r="25" spans="1:13" ht="16.5" customHeight="1">
      <c r="A25" s="25" t="s">
        <v>46</v>
      </c>
      <c r="B25" s="54" t="s">
        <v>47</v>
      </c>
      <c r="C25" s="20">
        <v>34360</v>
      </c>
      <c r="D25" s="20">
        <v>34360</v>
      </c>
      <c r="E25" s="55">
        <v>16000</v>
      </c>
      <c r="F25" s="55">
        <v>16000</v>
      </c>
      <c r="G25" s="55">
        <v>15974</v>
      </c>
      <c r="H25" s="41">
        <f>G25/E25*100</f>
        <v>99.8375</v>
      </c>
      <c r="I25" s="41">
        <f>G25/F25*100</f>
        <v>99.8375</v>
      </c>
      <c r="J25" s="36">
        <f>G25/D25*100</f>
        <v>46.490104772991856</v>
      </c>
      <c r="L25" s="8">
        <f t="shared" si="1"/>
        <v>0.21715338290434558</v>
      </c>
      <c r="M25" s="8">
        <f t="shared" si="2"/>
        <v>0.21715338290434558</v>
      </c>
    </row>
    <row r="26" spans="1:13" ht="16.5" customHeight="1" thickBot="1">
      <c r="A26" s="27" t="s">
        <v>34</v>
      </c>
      <c r="B26" s="9" t="s">
        <v>35</v>
      </c>
      <c r="C26" s="20">
        <v>-17535.9</v>
      </c>
      <c r="D26" s="20">
        <v>-1000</v>
      </c>
      <c r="E26" s="55">
        <v>0</v>
      </c>
      <c r="F26" s="55">
        <v>0</v>
      </c>
      <c r="G26" s="55">
        <v>-1685.2</v>
      </c>
      <c r="H26" s="42" t="e">
        <f t="shared" si="4"/>
        <v>#DIV/0!</v>
      </c>
      <c r="I26" s="42" t="e">
        <f t="shared" si="5"/>
        <v>#DIV/0!</v>
      </c>
      <c r="J26" s="36">
        <f t="shared" si="3"/>
        <v>168.52</v>
      </c>
      <c r="L26" s="8">
        <f t="shared" si="1"/>
        <v>-0.022908907028321223</v>
      </c>
      <c r="M26" s="8">
        <f t="shared" si="2"/>
        <v>-0.022908907028321223</v>
      </c>
    </row>
    <row r="27" spans="1:13" ht="21" customHeight="1" thickBot="1">
      <c r="A27" s="44" t="s">
        <v>5</v>
      </c>
      <c r="B27" s="45"/>
      <c r="C27" s="47">
        <f>SUM(C21:C26)</f>
        <v>18593948.65</v>
      </c>
      <c r="D27" s="47">
        <f>SUM(D21:D26)</f>
        <v>6040878.42</v>
      </c>
      <c r="E27" s="57">
        <f>SUM(E21:E26)</f>
        <v>10662334.59</v>
      </c>
      <c r="F27" s="57">
        <f>SUM(F21:F26)</f>
        <v>7152784.59</v>
      </c>
      <c r="G27" s="57">
        <f>SUM(G21:G26)</f>
        <v>6002806.83</v>
      </c>
      <c r="H27" s="48">
        <f t="shared" si="4"/>
        <v>56.29917893994734</v>
      </c>
      <c r="I27" s="48">
        <f t="shared" si="5"/>
        <v>83.92265633711752</v>
      </c>
      <c r="J27" s="49">
        <f t="shared" si="3"/>
        <v>99.36976731936943</v>
      </c>
      <c r="K27" s="1"/>
      <c r="L27" s="33">
        <f t="shared" si="1"/>
        <v>81.60321835832045</v>
      </c>
      <c r="M27" s="33">
        <f t="shared" si="2"/>
        <v>81.60321835832045</v>
      </c>
    </row>
    <row r="28" spans="1:13" ht="14.25" thickBot="1">
      <c r="A28" s="51" t="s">
        <v>6</v>
      </c>
      <c r="B28" s="52"/>
      <c r="C28" s="46">
        <f>C27+C20</f>
        <v>21912508.549999997</v>
      </c>
      <c r="D28" s="46">
        <f>D27+D20</f>
        <v>7178458.73</v>
      </c>
      <c r="E28" s="59">
        <f>E27+E20</f>
        <v>14449234.59</v>
      </c>
      <c r="F28" s="59">
        <f>F27+F20</f>
        <v>8538384.59</v>
      </c>
      <c r="G28" s="59">
        <f>G27+G20</f>
        <v>7356090.79</v>
      </c>
      <c r="H28" s="48">
        <f t="shared" si="4"/>
        <v>50.9098993734311</v>
      </c>
      <c r="I28" s="48">
        <f t="shared" si="5"/>
        <v>86.15319106866326</v>
      </c>
      <c r="J28" s="49">
        <f t="shared" si="3"/>
        <v>102.47451530587819</v>
      </c>
      <c r="K28" s="1"/>
      <c r="L28" s="33">
        <f t="shared" si="1"/>
        <v>100</v>
      </c>
      <c r="M28" s="8">
        <f t="shared" si="2"/>
        <v>100</v>
      </c>
    </row>
    <row r="29" spans="1:12" ht="13.5">
      <c r="A29" s="16"/>
      <c r="B29" s="10"/>
      <c r="C29" s="6"/>
      <c r="D29" s="6"/>
      <c r="E29" s="6"/>
      <c r="F29" s="6"/>
      <c r="G29" s="6"/>
      <c r="H29" s="6"/>
      <c r="I29" s="6"/>
      <c r="J29" s="6"/>
      <c r="L29" s="32"/>
    </row>
  </sheetData>
  <sheetProtection/>
  <mergeCells count="10">
    <mergeCell ref="K4:M4"/>
    <mergeCell ref="A1:J1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2017-06-01T13:38:24Z</cp:lastPrinted>
  <dcterms:created xsi:type="dcterms:W3CDTF">2006-03-15T08:30:53Z</dcterms:created>
  <dcterms:modified xsi:type="dcterms:W3CDTF">2017-06-08T13:18:34Z</dcterms:modified>
  <cp:category/>
  <cp:version/>
  <cp:contentType/>
  <cp:contentStatus/>
</cp:coreProperties>
</file>