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715" windowHeight="1158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<sst xmlns="http://schemas.openxmlformats.org/spreadsheetml/2006/main" count="62" uniqueCount="61">
  <si>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</si>
  <si>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</si>
  <si>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</si>
  <si>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</si>
  <si>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</si>
  <si>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</si>
  <si>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</si>
  <si>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</si>
  <si>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</si>
  <si>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</si>
  <si>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</si>
  <si>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</si>
  <si>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</si>
  <si>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</si>
  <si>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</si>
  <si>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</si>
  <si>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</si>
  <si>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</si>
  <si>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</si>
  <si>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</si>
  <si>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</si>
  <si>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</si>
  <si>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</si>
  <si>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</si>
  <si>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</si>
  <si>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</si>
  <si>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</si>
  <si>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</si>
  <si>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</si>
  <si>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</si>
  <si>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</si>
  <si>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</si>
  <si>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</si>
  <si>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</si>
  <si>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</si>
  <si>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</si>
  <si>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</si>
  <si>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</si>
  <si>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</si>
  <si>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</si>
  <si>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</si>
  <si>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</si>
  <si>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</si>
  <si>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</si>
  <si>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</si>
  <si>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</si>
  <si>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</si>
  <si>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</si>
  <si>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2015 г.</t>
  </si>
  <si>
    <t>11105075000000</t>
  </si>
  <si>
    <t>План 2016 г.</t>
  </si>
  <si>
    <t>к плану 2016 г.</t>
  </si>
  <si>
    <t xml:space="preserve">структура факт 2016 </t>
  </si>
  <si>
    <t>Сведения об исполнении доходной части бюджета Гостицкого сельского поселения на 2016 год.</t>
  </si>
  <si>
    <t>Прочие безвозмездные поступления</t>
  </si>
  <si>
    <t>20700000000000</t>
  </si>
  <si>
    <t>20203000000000</t>
  </si>
  <si>
    <t>на 01.12.2016 г.</t>
  </si>
  <si>
    <t>Факт 11 мес. 2015 г.</t>
  </si>
  <si>
    <t>Факт 11 мес.  2016 г.</t>
  </si>
  <si>
    <t>к Факту       11 мес.   2015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</si>
</sst>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19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178" fontId="17" fillId="0" borderId="12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178" fontId="54" fillId="0" borderId="15" xfId="0" applyNumberFormat="1" applyFont="1" applyFill="1" applyBorder="1" applyAlignment="1">
      <alignment horizontal="right" vertical="center" wrapText="1"/>
    </xf>
    <xf numFmtId="178" fontId="55" fillId="0" borderId="15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31" sqref="A31:IV40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3.75390625" style="59" customWidth="1"/>
    <col min="5" max="6" width="12.25390625" style="0" customWidth="1"/>
    <col min="7" max="7" width="9.00390625" style="0" customWidth="1"/>
    <col min="8" max="8" width="8.125" style="0" customWidth="1"/>
    <col min="9" max="9" width="11.375" style="0" customWidth="1"/>
    <col min="10" max="10" width="0" style="0" hidden="1" customWidth="1"/>
  </cols>
  <sheetData>
    <row r="1" spans="1:9" s="21" customFormat="1" ht="18">
      <c r="A1" s="17" t="s">
        <v>53</v>
      </c>
      <c r="B1" s="19"/>
      <c r="C1" s="18"/>
      <c r="D1" s="57"/>
      <c r="E1" s="18"/>
      <c r="F1" s="18"/>
      <c r="G1" s="18"/>
      <c r="H1" s="18"/>
      <c r="I1" s="20"/>
    </row>
    <row r="2" spans="1:9" ht="15.75">
      <c r="A2" s="22" t="s">
        <v>57</v>
      </c>
      <c r="B2" s="2"/>
      <c r="C2" s="3"/>
      <c r="D2" s="58"/>
      <c r="E2" s="3"/>
      <c r="F2" s="3"/>
      <c r="G2" s="3"/>
      <c r="H2" s="3"/>
      <c r="I2" s="4"/>
    </row>
    <row r="3" spans="1:9" ht="15" customHeight="1" thickBot="1">
      <c r="A3" s="13"/>
      <c r="B3" s="14"/>
      <c r="E3" s="5"/>
      <c r="F3" s="5"/>
      <c r="G3" s="5" t="s">
        <v>22</v>
      </c>
      <c r="H3" s="33" t="s">
        <v>23</v>
      </c>
      <c r="I3" s="15"/>
    </row>
    <row r="4" spans="1:11" ht="21" customHeight="1">
      <c r="A4" s="73" t="s">
        <v>0</v>
      </c>
      <c r="B4" s="75" t="s">
        <v>1</v>
      </c>
      <c r="C4" s="77" t="s">
        <v>48</v>
      </c>
      <c r="D4" s="79" t="s">
        <v>58</v>
      </c>
      <c r="E4" s="77" t="s">
        <v>50</v>
      </c>
      <c r="F4" s="77" t="s">
        <v>59</v>
      </c>
      <c r="G4" s="71" t="s">
        <v>18</v>
      </c>
      <c r="H4" s="72"/>
      <c r="I4" s="68" t="s">
        <v>52</v>
      </c>
      <c r="J4" s="69"/>
      <c r="K4" s="70"/>
    </row>
    <row r="5" spans="1:11" ht="33.75" customHeight="1">
      <c r="A5" s="74"/>
      <c r="B5" s="76"/>
      <c r="C5" s="78"/>
      <c r="D5" s="80"/>
      <c r="E5" s="78"/>
      <c r="F5" s="78"/>
      <c r="G5" s="32" t="s">
        <v>51</v>
      </c>
      <c r="H5" s="26" t="s">
        <v>60</v>
      </c>
      <c r="I5" s="37" t="s">
        <v>39</v>
      </c>
      <c r="J5" s="38" t="s">
        <v>40</v>
      </c>
      <c r="K5" s="38" t="s">
        <v>40</v>
      </c>
    </row>
    <row r="6" spans="1:11" ht="14.25" customHeight="1">
      <c r="A6" s="27" t="s">
        <v>7</v>
      </c>
      <c r="B6" s="7" t="s">
        <v>14</v>
      </c>
      <c r="C6" s="23">
        <v>836762.61</v>
      </c>
      <c r="D6" s="60">
        <v>750207.06</v>
      </c>
      <c r="E6" s="23">
        <v>912100</v>
      </c>
      <c r="F6" s="23">
        <v>737030.12</v>
      </c>
      <c r="G6" s="43">
        <f aca="true" t="shared" si="0" ref="G6:G29">F6/E6*100</f>
        <v>80.80584585023573</v>
      </c>
      <c r="H6" s="39">
        <f aca="true" t="shared" si="1" ref="H6:H29">F6/D6*100</f>
        <v>98.2435595847365</v>
      </c>
      <c r="I6" s="8">
        <f aca="true" t="shared" si="2" ref="I6:I16">F6/$F$21*100</f>
        <v>24.46249417296998</v>
      </c>
      <c r="J6" s="8">
        <f>F6/$F$29*100</f>
        <v>5.345697539104408</v>
      </c>
      <c r="K6" s="8">
        <f>F6/$F$29*100</f>
        <v>5.345697539104408</v>
      </c>
    </row>
    <row r="7" spans="1:11" ht="15.75" customHeight="1">
      <c r="A7" s="28" t="s">
        <v>47</v>
      </c>
      <c r="B7" s="7" t="s">
        <v>46</v>
      </c>
      <c r="C7" s="23">
        <f>189520.93+0.24</f>
        <v>189521.16999999998</v>
      </c>
      <c r="D7" s="60">
        <v>171128.39</v>
      </c>
      <c r="E7" s="23">
        <v>268100</v>
      </c>
      <c r="F7" s="23">
        <v>240933.67</v>
      </c>
      <c r="G7" s="43">
        <f t="shared" si="0"/>
        <v>89.86709063782172</v>
      </c>
      <c r="H7" s="41">
        <f t="shared" si="1"/>
        <v>140.7911743925131</v>
      </c>
      <c r="I7" s="8">
        <f t="shared" si="2"/>
        <v>7.99674034820622</v>
      </c>
      <c r="J7" s="8">
        <f>F7/$F$29*100</f>
        <v>1.747497818415336</v>
      </c>
      <c r="K7" s="8">
        <f aca="true" t="shared" si="3" ref="K7:K29">F7/$F$29*100</f>
        <v>1.747497818415336</v>
      </c>
    </row>
    <row r="8" spans="1:11" ht="15.75" customHeight="1">
      <c r="A8" s="28" t="s">
        <v>2</v>
      </c>
      <c r="B8" s="7" t="s">
        <v>15</v>
      </c>
      <c r="C8" s="23">
        <v>57163.8</v>
      </c>
      <c r="D8" s="60">
        <v>55972.26</v>
      </c>
      <c r="E8" s="23">
        <v>83700</v>
      </c>
      <c r="F8" s="23">
        <v>53854.29</v>
      </c>
      <c r="G8" s="43">
        <f t="shared" si="0"/>
        <v>64.34204301075269</v>
      </c>
      <c r="H8" s="39">
        <f t="shared" si="1"/>
        <v>96.21603630083902</v>
      </c>
      <c r="I8" s="8">
        <f t="shared" si="2"/>
        <v>1.7874578250810638</v>
      </c>
      <c r="J8" s="8">
        <f aca="true" t="shared" si="4" ref="J8:J29">F8/$F$29*100</f>
        <v>0.390606486371568</v>
      </c>
      <c r="K8" s="8">
        <f t="shared" si="3"/>
        <v>0.390606486371568</v>
      </c>
    </row>
    <row r="9" spans="1:11" ht="15.75" customHeight="1">
      <c r="A9" s="28" t="s">
        <v>27</v>
      </c>
      <c r="B9" s="7" t="s">
        <v>28</v>
      </c>
      <c r="C9" s="23">
        <v>729173.69</v>
      </c>
      <c r="D9" s="60">
        <v>693975.31</v>
      </c>
      <c r="E9" s="23">
        <v>0</v>
      </c>
      <c r="F9" s="23">
        <v>0</v>
      </c>
      <c r="G9" s="55" t="e">
        <f t="shared" si="0"/>
        <v>#DIV/0!</v>
      </c>
      <c r="H9" s="39">
        <f t="shared" si="1"/>
        <v>0</v>
      </c>
      <c r="I9" s="8">
        <f t="shared" si="2"/>
        <v>0</v>
      </c>
      <c r="J9" s="8">
        <f t="shared" si="4"/>
        <v>0</v>
      </c>
      <c r="K9" s="8">
        <f t="shared" si="3"/>
        <v>0</v>
      </c>
    </row>
    <row r="10" spans="1:11" ht="17.25" customHeight="1">
      <c r="A10" s="28" t="s">
        <v>3</v>
      </c>
      <c r="B10" s="7" t="s">
        <v>21</v>
      </c>
      <c r="C10" s="23">
        <v>1091514</v>
      </c>
      <c r="D10" s="60">
        <v>1082921.11</v>
      </c>
      <c r="E10" s="23">
        <v>626200</v>
      </c>
      <c r="F10" s="23">
        <v>1026320.75</v>
      </c>
      <c r="G10" s="43">
        <f t="shared" si="0"/>
        <v>163.896638454168</v>
      </c>
      <c r="H10" s="39">
        <f t="shared" si="1"/>
        <v>94.77336257670699</v>
      </c>
      <c r="I10" s="8">
        <f t="shared" si="2"/>
        <v>34.06423249903705</v>
      </c>
      <c r="J10" s="8">
        <f t="shared" si="4"/>
        <v>7.443929574556315</v>
      </c>
      <c r="K10" s="8">
        <f t="shared" si="3"/>
        <v>7.443929574556315</v>
      </c>
    </row>
    <row r="11" spans="1:11" ht="14.25" customHeight="1">
      <c r="A11" s="28" t="s">
        <v>19</v>
      </c>
      <c r="B11" s="7" t="s">
        <v>20</v>
      </c>
      <c r="C11" s="23">
        <v>13282.96</v>
      </c>
      <c r="D11" s="60">
        <v>11032.96</v>
      </c>
      <c r="E11" s="23">
        <v>19200</v>
      </c>
      <c r="F11" s="23">
        <v>5597.04</v>
      </c>
      <c r="G11" s="43">
        <f t="shared" si="0"/>
        <v>29.15125</v>
      </c>
      <c r="H11" s="39">
        <f t="shared" si="1"/>
        <v>50.73017576425547</v>
      </c>
      <c r="I11" s="8">
        <f t="shared" si="2"/>
        <v>0.18576928495931738</v>
      </c>
      <c r="J11" s="8">
        <f t="shared" si="4"/>
        <v>0.04059546841080108</v>
      </c>
      <c r="K11" s="8">
        <f t="shared" si="3"/>
        <v>0.04059546841080108</v>
      </c>
    </row>
    <row r="12" spans="1:11" ht="16.5" customHeight="1" hidden="1">
      <c r="A12" s="34" t="s">
        <v>33</v>
      </c>
      <c r="B12" s="7" t="s">
        <v>32</v>
      </c>
      <c r="C12" s="23">
        <v>0</v>
      </c>
      <c r="D12" s="60">
        <v>0</v>
      </c>
      <c r="E12" s="23">
        <v>0</v>
      </c>
      <c r="F12" s="23">
        <v>0</v>
      </c>
      <c r="G12" s="55" t="e">
        <f t="shared" si="0"/>
        <v>#DIV/0!</v>
      </c>
      <c r="H12" s="42" t="e">
        <f t="shared" si="1"/>
        <v>#DIV/0!</v>
      </c>
      <c r="I12" s="8">
        <f t="shared" si="2"/>
        <v>0</v>
      </c>
      <c r="J12" s="8">
        <f t="shared" si="4"/>
        <v>0</v>
      </c>
      <c r="K12" s="8">
        <f t="shared" si="3"/>
        <v>0</v>
      </c>
    </row>
    <row r="13" spans="1:11" ht="16.5" customHeight="1">
      <c r="A13" s="28" t="s">
        <v>45</v>
      </c>
      <c r="B13" s="7" t="s">
        <v>49</v>
      </c>
      <c r="C13" s="23">
        <v>353462.55</v>
      </c>
      <c r="D13" s="60">
        <v>301947.59</v>
      </c>
      <c r="E13" s="23">
        <v>360400</v>
      </c>
      <c r="F13" s="23">
        <v>291082.7</v>
      </c>
      <c r="G13" s="43">
        <f t="shared" si="0"/>
        <v>80.76656492785794</v>
      </c>
      <c r="H13" s="39">
        <f t="shared" si="1"/>
        <v>96.40172984987228</v>
      </c>
      <c r="I13" s="8">
        <f t="shared" si="2"/>
        <v>9.661218258763112</v>
      </c>
      <c r="J13" s="8">
        <f t="shared" si="4"/>
        <v>2.111229963119915</v>
      </c>
      <c r="K13" s="8">
        <f t="shared" si="3"/>
        <v>2.111229963119915</v>
      </c>
    </row>
    <row r="14" spans="1:11" ht="16.5" customHeight="1">
      <c r="A14" s="28" t="s">
        <v>42</v>
      </c>
      <c r="B14" s="7" t="s">
        <v>43</v>
      </c>
      <c r="C14" s="23">
        <v>99301.2</v>
      </c>
      <c r="D14" s="60">
        <v>91531.13</v>
      </c>
      <c r="E14" s="23">
        <v>122900</v>
      </c>
      <c r="F14" s="23">
        <v>78497.79</v>
      </c>
      <c r="G14" s="43">
        <f t="shared" si="0"/>
        <v>63.87126932465419</v>
      </c>
      <c r="H14" s="39">
        <f t="shared" si="1"/>
        <v>85.7607570233209</v>
      </c>
      <c r="I14" s="8">
        <f t="shared" si="2"/>
        <v>2.605391120875794</v>
      </c>
      <c r="J14" s="8">
        <f t="shared" si="4"/>
        <v>0.5693463963564129</v>
      </c>
      <c r="K14" s="8">
        <f t="shared" si="3"/>
        <v>0.5693463963564129</v>
      </c>
    </row>
    <row r="15" spans="1:11" ht="13.5">
      <c r="A15" s="28" t="s">
        <v>36</v>
      </c>
      <c r="B15" s="7" t="s">
        <v>44</v>
      </c>
      <c r="C15" s="23">
        <v>0</v>
      </c>
      <c r="D15" s="60">
        <v>23205.56</v>
      </c>
      <c r="E15" s="23">
        <v>0</v>
      </c>
      <c r="F15" s="23">
        <v>0</v>
      </c>
      <c r="G15" s="44" t="e">
        <f t="shared" si="0"/>
        <v>#DIV/0!</v>
      </c>
      <c r="H15" s="39">
        <f t="shared" si="1"/>
        <v>0</v>
      </c>
      <c r="I15" s="8">
        <f t="shared" si="2"/>
        <v>0</v>
      </c>
      <c r="J15" s="8">
        <f t="shared" si="4"/>
        <v>0</v>
      </c>
      <c r="K15" s="8">
        <f t="shared" si="3"/>
        <v>0</v>
      </c>
    </row>
    <row r="16" spans="1:11" ht="13.5">
      <c r="A16" s="29" t="s">
        <v>35</v>
      </c>
      <c r="B16" s="11" t="s">
        <v>34</v>
      </c>
      <c r="C16" s="24">
        <v>369291.74</v>
      </c>
      <c r="D16" s="61">
        <v>282109.08</v>
      </c>
      <c r="E16" s="24">
        <v>634900</v>
      </c>
      <c r="F16" s="24">
        <v>578982.14</v>
      </c>
      <c r="G16" s="43">
        <f t="shared" si="0"/>
        <v>91.19265081115137</v>
      </c>
      <c r="H16" s="39">
        <f t="shared" si="1"/>
        <v>205.2334295656134</v>
      </c>
      <c r="I16" s="8">
        <f t="shared" si="2"/>
        <v>19.216782111976222</v>
      </c>
      <c r="J16" s="8">
        <f t="shared" si="4"/>
        <v>4.1993716633770735</v>
      </c>
      <c r="K16" s="8">
        <f t="shared" si="3"/>
        <v>4.1993716633770735</v>
      </c>
    </row>
    <row r="17" spans="1:11" ht="13.5" customHeight="1" hidden="1">
      <c r="A17" s="29" t="s">
        <v>25</v>
      </c>
      <c r="B17" s="11" t="s">
        <v>26</v>
      </c>
      <c r="C17" s="24">
        <v>0</v>
      </c>
      <c r="D17" s="61">
        <v>0</v>
      </c>
      <c r="E17" s="24">
        <v>0</v>
      </c>
      <c r="F17" s="24">
        <v>0</v>
      </c>
      <c r="G17" s="55" t="e">
        <f t="shared" si="0"/>
        <v>#DIV/0!</v>
      </c>
      <c r="H17" s="39" t="e">
        <f t="shared" si="1"/>
        <v>#DIV/0!</v>
      </c>
      <c r="I17" s="8">
        <f>F17/$F$21*100</f>
        <v>0</v>
      </c>
      <c r="J17" s="8">
        <f t="shared" si="4"/>
        <v>0</v>
      </c>
      <c r="K17" s="8">
        <f t="shared" si="3"/>
        <v>0</v>
      </c>
    </row>
    <row r="18" spans="1:11" ht="15" customHeight="1">
      <c r="A18" s="29" t="s">
        <v>4</v>
      </c>
      <c r="B18" s="11" t="s">
        <v>16</v>
      </c>
      <c r="C18" s="24">
        <v>1800</v>
      </c>
      <c r="D18" s="61">
        <v>1800</v>
      </c>
      <c r="E18" s="24">
        <v>200</v>
      </c>
      <c r="F18" s="24">
        <v>600</v>
      </c>
      <c r="G18" s="43">
        <f t="shared" si="0"/>
        <v>300</v>
      </c>
      <c r="H18" s="66">
        <f t="shared" si="1"/>
        <v>33.33333333333333</v>
      </c>
      <c r="I18" s="8">
        <f>F18/$F$21*100</f>
        <v>0.019914378131224795</v>
      </c>
      <c r="J18" s="8">
        <f t="shared" si="4"/>
        <v>0.004351814717507942</v>
      </c>
      <c r="K18" s="8">
        <f t="shared" si="3"/>
        <v>0.004351814717507942</v>
      </c>
    </row>
    <row r="19" spans="1:11" ht="14.25" customHeight="1" hidden="1">
      <c r="A19" s="29" t="s">
        <v>10</v>
      </c>
      <c r="B19" s="11" t="s">
        <v>11</v>
      </c>
      <c r="C19" s="24">
        <v>0</v>
      </c>
      <c r="D19" s="61">
        <v>0</v>
      </c>
      <c r="E19" s="24">
        <v>0</v>
      </c>
      <c r="F19" s="24">
        <v>0</v>
      </c>
      <c r="G19" s="45" t="e">
        <f t="shared" si="0"/>
        <v>#DIV/0!</v>
      </c>
      <c r="H19" s="67" t="e">
        <f t="shared" si="1"/>
        <v>#DIV/0!</v>
      </c>
      <c r="I19" s="8">
        <f>F19/$F$21*100</f>
        <v>0</v>
      </c>
      <c r="J19" s="8">
        <f t="shared" si="4"/>
        <v>0</v>
      </c>
      <c r="K19" s="8">
        <f t="shared" si="3"/>
        <v>0</v>
      </c>
    </row>
    <row r="20" spans="1:11" ht="14.25" customHeight="1" thickBot="1">
      <c r="A20" s="30" t="s">
        <v>31</v>
      </c>
      <c r="B20" s="9" t="s">
        <v>41</v>
      </c>
      <c r="C20" s="24">
        <v>22050</v>
      </c>
      <c r="D20" s="61">
        <v>22050</v>
      </c>
      <c r="E20" s="24">
        <v>0</v>
      </c>
      <c r="F20" s="24">
        <v>0</v>
      </c>
      <c r="G20" s="45" t="e">
        <f t="shared" si="0"/>
        <v>#DIV/0!</v>
      </c>
      <c r="H20" s="39">
        <f t="shared" si="1"/>
        <v>0</v>
      </c>
      <c r="I20" s="8">
        <f>F20/$F$21*100</f>
        <v>0</v>
      </c>
      <c r="J20" s="8">
        <f t="shared" si="4"/>
        <v>0</v>
      </c>
      <c r="K20" s="8">
        <f t="shared" si="3"/>
        <v>0</v>
      </c>
    </row>
    <row r="21" spans="1:11" ht="17.25" customHeight="1" thickBot="1">
      <c r="A21" s="46" t="s">
        <v>24</v>
      </c>
      <c r="B21" s="47"/>
      <c r="C21" s="49">
        <f>SUM(C6:C20)</f>
        <v>3763323.7199999997</v>
      </c>
      <c r="D21" s="62">
        <f>SUM(D6:D20)</f>
        <v>3487880.4499999997</v>
      </c>
      <c r="E21" s="49">
        <f>SUM(E6:E20)</f>
        <v>3027700</v>
      </c>
      <c r="F21" s="49">
        <f>SUM(F6:F20)</f>
        <v>3012898.5000000005</v>
      </c>
      <c r="G21" s="50">
        <f t="shared" si="0"/>
        <v>99.51113056115204</v>
      </c>
      <c r="H21" s="51">
        <f t="shared" si="1"/>
        <v>86.38193146786325</v>
      </c>
      <c r="I21" s="36">
        <f>F21/$F$21*100</f>
        <v>100</v>
      </c>
      <c r="J21" s="36">
        <f t="shared" si="4"/>
        <v>21.85262672442934</v>
      </c>
      <c r="K21" s="36">
        <f t="shared" si="3"/>
        <v>21.85262672442934</v>
      </c>
    </row>
    <row r="22" spans="1:11" ht="13.5">
      <c r="A22" s="31" t="s">
        <v>12</v>
      </c>
      <c r="B22" s="12" t="s">
        <v>13</v>
      </c>
      <c r="C22" s="25">
        <v>4494400</v>
      </c>
      <c r="D22" s="63">
        <v>4494400</v>
      </c>
      <c r="E22" s="25">
        <v>5824500</v>
      </c>
      <c r="F22" s="25">
        <v>5824500</v>
      </c>
      <c r="G22" s="52">
        <f t="shared" si="0"/>
        <v>100</v>
      </c>
      <c r="H22" s="40">
        <f t="shared" si="1"/>
        <v>129.59460662157352</v>
      </c>
      <c r="J22" s="8">
        <f t="shared" si="4"/>
        <v>42.24524137020835</v>
      </c>
      <c r="K22" s="8">
        <f t="shared" si="3"/>
        <v>42.24524137020835</v>
      </c>
    </row>
    <row r="23" spans="1:11" ht="13.5">
      <c r="A23" s="28" t="s">
        <v>17</v>
      </c>
      <c r="B23" s="7" t="s">
        <v>9</v>
      </c>
      <c r="C23" s="23">
        <v>11624231.3</v>
      </c>
      <c r="D23" s="60">
        <v>7792860</v>
      </c>
      <c r="E23" s="23">
        <v>6899740</v>
      </c>
      <c r="F23" s="23">
        <v>3450439.47</v>
      </c>
      <c r="G23" s="52">
        <f t="shared" si="0"/>
        <v>50.00825349940723</v>
      </c>
      <c r="H23" s="39">
        <f t="shared" si="1"/>
        <v>44.276933885633774</v>
      </c>
      <c r="J23" s="8">
        <f t="shared" si="4"/>
        <v>25.026122112360504</v>
      </c>
      <c r="K23" s="8">
        <f t="shared" si="3"/>
        <v>25.026122112360504</v>
      </c>
    </row>
    <row r="24" spans="1:11" ht="13.5">
      <c r="A24" s="28" t="s">
        <v>8</v>
      </c>
      <c r="B24" s="7" t="s">
        <v>56</v>
      </c>
      <c r="C24" s="23">
        <v>103240</v>
      </c>
      <c r="D24" s="60">
        <v>92230</v>
      </c>
      <c r="E24" s="23">
        <v>97630</v>
      </c>
      <c r="F24" s="23">
        <v>97630</v>
      </c>
      <c r="G24" s="43">
        <f t="shared" si="0"/>
        <v>100</v>
      </c>
      <c r="H24" s="39">
        <f t="shared" si="1"/>
        <v>105.85492789764719</v>
      </c>
      <c r="J24" s="8">
        <f t="shared" si="4"/>
        <v>0.7081127847838339</v>
      </c>
      <c r="K24" s="8">
        <f t="shared" si="3"/>
        <v>0.7081127847838339</v>
      </c>
    </row>
    <row r="25" spans="1:11" ht="16.5" customHeight="1">
      <c r="A25" s="28" t="s">
        <v>29</v>
      </c>
      <c r="B25" s="7" t="s">
        <v>30</v>
      </c>
      <c r="C25" s="23">
        <v>2698971.98</v>
      </c>
      <c r="D25" s="60">
        <v>2135230.83</v>
      </c>
      <c r="E25" s="23">
        <v>5938132.3</v>
      </c>
      <c r="F25" s="23">
        <v>1368523.72</v>
      </c>
      <c r="G25" s="43">
        <f t="shared" si="0"/>
        <v>23.04636627917502</v>
      </c>
      <c r="H25" s="39">
        <f t="shared" si="1"/>
        <v>64.09254216322832</v>
      </c>
      <c r="J25" s="8">
        <f t="shared" si="4"/>
        <v>9.92593610992453</v>
      </c>
      <c r="K25" s="8">
        <f t="shared" si="3"/>
        <v>9.92593610992453</v>
      </c>
    </row>
    <row r="26" spans="1:11" ht="16.5" customHeight="1">
      <c r="A26" s="28" t="s">
        <v>54</v>
      </c>
      <c r="B26" s="56" t="s">
        <v>55</v>
      </c>
      <c r="C26" s="23">
        <v>0</v>
      </c>
      <c r="D26" s="60">
        <v>0</v>
      </c>
      <c r="E26" s="23">
        <v>34360</v>
      </c>
      <c r="F26" s="23">
        <v>34360</v>
      </c>
      <c r="G26" s="43">
        <f t="shared" si="0"/>
        <v>100</v>
      </c>
      <c r="H26" s="42" t="e">
        <f t="shared" si="1"/>
        <v>#DIV/0!</v>
      </c>
      <c r="J26" s="8">
        <f>F26/$F$29*100</f>
        <v>0.24921392282262148</v>
      </c>
      <c r="K26" s="8">
        <f>F26/$F$29*100</f>
        <v>0.24921392282262148</v>
      </c>
    </row>
    <row r="27" spans="1:11" ht="16.5" customHeight="1" thickBot="1">
      <c r="A27" s="30" t="s">
        <v>37</v>
      </c>
      <c r="B27" s="9" t="s">
        <v>38</v>
      </c>
      <c r="C27" s="23">
        <v>-1000</v>
      </c>
      <c r="D27" s="60">
        <v>-1000</v>
      </c>
      <c r="E27" s="23">
        <v>0</v>
      </c>
      <c r="F27" s="23">
        <v>-1000</v>
      </c>
      <c r="G27" s="44" t="e">
        <f t="shared" si="0"/>
        <v>#DIV/0!</v>
      </c>
      <c r="H27" s="39">
        <f t="shared" si="1"/>
        <v>100</v>
      </c>
      <c r="J27" s="8">
        <f t="shared" si="4"/>
        <v>-0.007253024529179902</v>
      </c>
      <c r="K27" s="8">
        <f t="shared" si="3"/>
        <v>-0.007253024529179902</v>
      </c>
    </row>
    <row r="28" spans="1:11" ht="21" customHeight="1" thickBot="1">
      <c r="A28" s="46" t="s">
        <v>5</v>
      </c>
      <c r="B28" s="47"/>
      <c r="C28" s="49">
        <f>SUM(C22:C27)</f>
        <v>18919843.28</v>
      </c>
      <c r="D28" s="62">
        <f>SUM(D22:D27)</f>
        <v>14513720.83</v>
      </c>
      <c r="E28" s="49">
        <f>SUM(E22:E27)</f>
        <v>18794362.3</v>
      </c>
      <c r="F28" s="49">
        <f>SUM(F22:F27)</f>
        <v>10774453.190000001</v>
      </c>
      <c r="G28" s="50">
        <f t="shared" si="0"/>
        <v>57.328112643651664</v>
      </c>
      <c r="H28" s="51">
        <f t="shared" si="1"/>
        <v>74.23632655059139</v>
      </c>
      <c r="I28" s="1"/>
      <c r="J28" s="36">
        <f t="shared" si="4"/>
        <v>78.14737327557066</v>
      </c>
      <c r="K28" s="36">
        <f t="shared" si="3"/>
        <v>78.14737327557066</v>
      </c>
    </row>
    <row r="29" spans="1:11" ht="14.25" thickBot="1">
      <c r="A29" s="53" t="s">
        <v>6</v>
      </c>
      <c r="B29" s="54"/>
      <c r="C29" s="48">
        <f>C28+C21</f>
        <v>22683167</v>
      </c>
      <c r="D29" s="64">
        <f>D28+D21</f>
        <v>18001601.28</v>
      </c>
      <c r="E29" s="48">
        <f>E28+E21</f>
        <v>21822062.3</v>
      </c>
      <c r="F29" s="48">
        <f>F28+F21</f>
        <v>13787351.690000001</v>
      </c>
      <c r="G29" s="50">
        <f t="shared" si="0"/>
        <v>63.1807915331632</v>
      </c>
      <c r="H29" s="51">
        <f t="shared" si="1"/>
        <v>76.5895848683079</v>
      </c>
      <c r="I29" s="1"/>
      <c r="J29" s="36">
        <f t="shared" si="4"/>
        <v>100</v>
      </c>
      <c r="K29" s="8">
        <f t="shared" si="3"/>
        <v>100</v>
      </c>
    </row>
    <row r="30" spans="1:10" ht="13.5">
      <c r="A30" s="16"/>
      <c r="B30" s="10"/>
      <c r="C30" s="6"/>
      <c r="D30" s="65"/>
      <c r="E30" s="6"/>
      <c r="F30" s="6"/>
      <c r="G30" s="6"/>
      <c r="H30" s="6"/>
      <c r="J30" s="35"/>
    </row>
  </sheetData>
  <sheetProtection/>
  <mergeCells count="8">
    <mergeCell ref="G4:H4"/>
    <mergeCell ref="I4:K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2016-11-16T06:57:46Z</cp:lastPrinted>
  <dcterms:created xsi:type="dcterms:W3CDTF">2006-03-15T08:30:53Z</dcterms:created>
  <dcterms:modified xsi:type="dcterms:W3CDTF">2016-12-08T07:15:25Z</dcterms:modified>
  <cp:category/>
  <cp:version/>
  <cp:contentType/>
  <cp:contentStatus/>
</cp:coreProperties>
</file>